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0730" windowHeight="9210" activeTab="0"/>
  </bookViews>
  <sheets>
    <sheet name="КСС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<sst xmlns="http://schemas.openxmlformats.org/spreadsheetml/2006/main" count="521" uniqueCount="286">
  <si>
    <t>№ по ред</t>
  </si>
  <si>
    <t>Наименование на СМР</t>
  </si>
  <si>
    <t>Стойност</t>
  </si>
  <si>
    <t>Ед. Мярка</t>
  </si>
  <si>
    <t>Количество</t>
  </si>
  <si>
    <t>Ед. цена</t>
  </si>
  <si>
    <t>м2</t>
  </si>
  <si>
    <t>бр.</t>
  </si>
  <si>
    <t>м</t>
  </si>
  <si>
    <t>Машинна мазилка стени влажни помещения.</t>
  </si>
  <si>
    <t>Интериорна врата, алуминиев профил, плътна табла, комплектована със секретна брава, патрон и дръжки, монтаж на щок, размер 70/200см.</t>
  </si>
  <si>
    <t>Интериорна врата, алуминиев профил, плътна табла, комплектована със секретна брава, патрон и дръжки, монтаж на щок, размер 80/200см.</t>
  </si>
  <si>
    <t>Интериорна врата, алуминиев профил, плътна табла, комплектована със секретна брава, патрон и дръжки, монтаж на щок, размер 90/200см.</t>
  </si>
  <si>
    <t>Фасадна дограма PVC профил, стъклопакет.</t>
  </si>
  <si>
    <t>I. АРХИТЕКТУРА</t>
  </si>
  <si>
    <t>м'</t>
  </si>
  <si>
    <t>Доставка и монтаж на смесителна батерия за тоалетна мивка</t>
  </si>
  <si>
    <t>бр</t>
  </si>
  <si>
    <t>Доставка и монтаж на спирателен кран 1/2"</t>
  </si>
  <si>
    <t>Доставка и монтаж на водосборно казанче</t>
  </si>
  <si>
    <t>Общо:</t>
  </si>
  <si>
    <t>кг</t>
  </si>
  <si>
    <t>Тревни смески</t>
  </si>
  <si>
    <t>Засаждане на стандартни широколистни фиданки</t>
  </si>
  <si>
    <t>Засаждане на стандартни широколистни храсти</t>
  </si>
  <si>
    <t>Всичко:</t>
  </si>
  <si>
    <t>20% ДДС:</t>
  </si>
  <si>
    <r>
      <rPr>
        <b/>
        <sz val="10"/>
        <rFont val="Times New Roman"/>
        <family val="1"/>
      </rPr>
      <t>КОЛИЧЕСТВЕНО СТОЙНОСТНА СМЕТКА</t>
    </r>
  </si>
  <si>
    <t>Фаянсова облицовка по стени влажни помещения.</t>
  </si>
  <si>
    <t>Окачен таван, растерен, във влажни помещения.</t>
  </si>
  <si>
    <t>Полагане на изравнителна замазка.</t>
  </si>
  <si>
    <t>м1</t>
  </si>
  <si>
    <t>Армирана изравнителна замазка по плосък покрив</t>
  </si>
  <si>
    <t>Ламаринена шапка борд покрив</t>
  </si>
  <si>
    <t>Дренажна мембрана</t>
  </si>
  <si>
    <t>Мозаечна мазилка за цокъл</t>
  </si>
  <si>
    <t>Доставка и монтаж на арматура за ниско разположено клозетно казанче</t>
  </si>
  <si>
    <t>Доставка и монтаж на спирателен кран 3/4"</t>
  </si>
  <si>
    <t>СЪОРЪЖЕНИЯ ПО ДЕТАЙЛ</t>
  </si>
  <si>
    <t>Парково оборудване</t>
  </si>
  <si>
    <t xml:space="preserve">Доставка и монтаж на пейки </t>
  </si>
  <si>
    <t>Доставка и монтаж на информационна табела, вкл.всички съпътстващи дейности</t>
  </si>
  <si>
    <t>Доставка и монтаж на кошче за отпадъци кръгло</t>
  </si>
  <si>
    <t>Доставка и монтаж на маса за шах с две пейки</t>
  </si>
  <si>
    <t>Антипаркинг елемент</t>
  </si>
  <si>
    <t>Детски съоръжения</t>
  </si>
  <si>
    <t>Клатушка- едноместна</t>
  </si>
  <si>
    <t>Люлка тип ,,Махало''</t>
  </si>
  <si>
    <t>Люлка тип ,,Везна''</t>
  </si>
  <si>
    <t xml:space="preserve">бр. </t>
  </si>
  <si>
    <t>Игра ,, Въртележка''</t>
  </si>
  <si>
    <t>Комбинирано съоръжение</t>
  </si>
  <si>
    <t>Пясъчник</t>
  </si>
  <si>
    <t>Игра тип ,,Лабиринт''</t>
  </si>
  <si>
    <t>Съоръжения за фитнес на открито</t>
  </si>
  <si>
    <t>Фитнес тренажор на изтласкване</t>
  </si>
  <si>
    <t>Фитнес тренажор за стречинг</t>
  </si>
  <si>
    <t>Фитнес тенажор лежанка за коремни гръбни преси</t>
  </si>
  <si>
    <t>Фитнес тренажор за рамене и гърди</t>
  </si>
  <si>
    <t>Фитнес тренажор велоергометър и степър</t>
  </si>
  <si>
    <t>Фитнес тренажор за бедрени мускули</t>
  </si>
  <si>
    <t>Фитнес тренажор мултифункционален</t>
  </si>
  <si>
    <t>Фитнес тренажор за стречинг на ръце</t>
  </si>
  <si>
    <t>Съоръжения активни игри</t>
  </si>
  <si>
    <t>Компинирано детско съоръжение за активни игри тип 1</t>
  </si>
  <si>
    <t>Компинирано детско съоръжение за активни игри тип 2</t>
  </si>
  <si>
    <t>ОБЩЕСТВЕНА ТОАЛЕТНА</t>
  </si>
  <si>
    <t>Tухлена зидария 12см.</t>
  </si>
  <si>
    <t>Tухлена зидария 25см.</t>
  </si>
  <si>
    <t>м3</t>
  </si>
  <si>
    <t>Щурц до 150 см за зид 12 см.</t>
  </si>
  <si>
    <t>Гранитогресни плочи със фугиране за влажни помещения.</t>
  </si>
  <si>
    <t>Плътна алуминиева врата 90/200см за външен монтаж</t>
  </si>
  <si>
    <t>Обръщане мазилка около дограма на щок вътрешно.</t>
  </si>
  <si>
    <t>Бетон за наклон</t>
  </si>
  <si>
    <t>Полагане битумна хидроизолация, три пласта, завършващия с посипка по плосък покрив.</t>
  </si>
  <si>
    <t>Термоизолация XPS на покрив дебелина 10 см.</t>
  </si>
  <si>
    <t>Хидроизолация цокъл</t>
  </si>
  <si>
    <t>Термоизолация цокъл XPS дебелина 10 см</t>
  </si>
  <si>
    <t>Подпрозоречни поли 25 см външен монтаж, със силиконово уплътняване към профила на дограмата.</t>
  </si>
  <si>
    <t>Термоизолация ЕPS дебелина 3 см по фасади, лепене на гребен, дюбелиране, шпакловане с армираща мрежа.</t>
  </si>
  <si>
    <t>Термоизолация ЕPS дебелина 10 см по фасади, лепене на гребен, дюбелиране, шпакловане с армираща мрежа.</t>
  </si>
  <si>
    <t>Термоизолация ЕPS дебелина 3 см около дограма на щок, лепене на гребен, дюбелиране, шпакловане с армираща мрежа.</t>
  </si>
  <si>
    <t>Силикатна мазилка външна по стени.</t>
  </si>
  <si>
    <t>Декоративна дъсчена обшивка</t>
  </si>
  <si>
    <t>Дървени ламели монтирани перпенидкулярно на стената</t>
  </si>
  <si>
    <t>Доставка и монтажа на тръби PP-RØ20 , PN10 за студена вода и фитинги към тях</t>
  </si>
  <si>
    <t>Доставка и монтажа на тръби PP-RØ25 , PN10 за студена вода и фитинги към тях</t>
  </si>
  <si>
    <t>Д-ка и м-ж на тръби РР-R Stabi,  PPØ20 , PN20 за топла вода и фитинги към тях</t>
  </si>
  <si>
    <t>Д-ка и м-ж на тръби РР-R Stabi,  PPØ25 , PN20 за топла вода и фитинги към тях</t>
  </si>
  <si>
    <t>Доставка и монтаж на топлоизолация за PPØ20 тръби</t>
  </si>
  <si>
    <t>Доставка и монтаж на топлоизолация за PPØ25 тръби</t>
  </si>
  <si>
    <t>Доставка и монтаж на арматура за писоар</t>
  </si>
  <si>
    <t>Доставка и монтаж на вертикален ел. бойлер 50 литра</t>
  </si>
  <si>
    <t>Доставка и монтаж на спирателен кран 3/4" с изпразнител</t>
  </si>
  <si>
    <t>Доставка и монтаж на възвратна клапа 3/4"</t>
  </si>
  <si>
    <t>Доставка и монтаж на тръби PVC Ø160/4.7</t>
  </si>
  <si>
    <t>Доставка и монтаж на тръби PVC Ø110/3.2</t>
  </si>
  <si>
    <t>Доставка и монтаж на тръби PVCØ50/1.8</t>
  </si>
  <si>
    <t>Доставка и монтаж на тръби PVC-UVØ110/3.2 над покрив</t>
  </si>
  <si>
    <t>Доставка и монтаж на вентилационни шапки Ø110</t>
  </si>
  <si>
    <t>Доставка и монтаж на РОØ110</t>
  </si>
  <si>
    <t>Доставка и монтаж на противовакуумна клапа Ø110</t>
  </si>
  <si>
    <t>Тоалетни мивки</t>
  </si>
  <si>
    <t>Писоар</t>
  </si>
  <si>
    <t>Клозетни седала комплект с клозетни казанчета</t>
  </si>
  <si>
    <t>ПС Ø110 с долно оттичане</t>
  </si>
  <si>
    <t>ПС Ø50 рогов</t>
  </si>
  <si>
    <t xml:space="preserve">Доставка и монтаж на тръби PVC - UV Ø100 </t>
  </si>
  <si>
    <t>Доставка и монтаж на скоби за водосточни тръби Ø100</t>
  </si>
  <si>
    <t>Доставка и монтаж на улуци</t>
  </si>
  <si>
    <t>Разваляне и възстановяване на същ.асфалтова настилка</t>
  </si>
  <si>
    <t>Изкоп с багер земни почви при нормални у-вия на отвал</t>
  </si>
  <si>
    <t>Изкопи с ширина 0.60-1,21 м в земни почви с уст.откос ръчно с дълбочина 0-2,0м</t>
  </si>
  <si>
    <t>Направа на неплътно укрепване на изкоп при дълбочина от 1-2м</t>
  </si>
  <si>
    <t>Разриване с булдозер или засипване изкопи с пробег до 40м при норм. Условия</t>
  </si>
  <si>
    <t>Засипване тесни изкопи без трамбоване</t>
  </si>
  <si>
    <t>Уплътняване земни почви с пневматична трамбовка пласт 20см</t>
  </si>
  <si>
    <t>Доставка и монтаж на тръби полиетилен висока плътност PE-HD ф25, PE100, PN10, SDR17 и фитинги към тях</t>
  </si>
  <si>
    <t xml:space="preserve">Подложка и засипване около и над тръбите пясък </t>
  </si>
  <si>
    <t>Доставка и засипване с баластра</t>
  </si>
  <si>
    <t>Уплътняване баластра с пневматична трамбовка пласт 20см</t>
  </si>
  <si>
    <t>Доставка и монтаж на детекторна лента за водопровод</t>
  </si>
  <si>
    <t>Доставка и монтаж водовземна скоба ВС80/ 3/4"</t>
  </si>
  <si>
    <t>Направа на водомерна шахта по детайл</t>
  </si>
  <si>
    <t>Коляно Ø25/ 3/4"</t>
  </si>
  <si>
    <t>Водомер 1/2"</t>
  </si>
  <si>
    <t>Възвратна клапа 3/4"</t>
  </si>
  <si>
    <t>Мрежест филтър 3/4"</t>
  </si>
  <si>
    <t>Спирателен кран 3/4"</t>
  </si>
  <si>
    <t>Спирателен кран с изпразнител 3/4"</t>
  </si>
  <si>
    <t>Преход намалител 3/4" / 1/2"</t>
  </si>
  <si>
    <t>Преход с външна резба  Ø25/ 3/4"</t>
  </si>
  <si>
    <t>Изпитване на водопровод</t>
  </si>
  <si>
    <t>Дезинфекция на водопровод</t>
  </si>
  <si>
    <t>Направа на плътно укрепване на изкоп при дълбочина от 1-2м</t>
  </si>
  <si>
    <t>Д-ка и м-ж на канализационни гофр.PP тръби Ф160  SN8</t>
  </si>
  <si>
    <t>Доставка и монтаж на ревизионна шахта от полипропилен ф630</t>
  </si>
  <si>
    <t>Д-ка и м-ж на капак за РШ чугун Ø600</t>
  </si>
  <si>
    <t xml:space="preserve">Изпитване канализация </t>
  </si>
  <si>
    <t>Доставка и монтаж на парково осветително тяло LED 30W</t>
  </si>
  <si>
    <t>Направа на фундамент за стълб</t>
  </si>
  <si>
    <t>Доставка и монтаж на стълб 4м за паркови осветителни тела с клеморед и предпазител C60N 6A</t>
  </si>
  <si>
    <t>Доставка и монтаж на гофрирана тръба Ø50</t>
  </si>
  <si>
    <t>Направа на кабелна шахта 600/900 с рамка и 1бр. капак</t>
  </si>
  <si>
    <t>Направа на изкоп за кабелна шахта 600/900</t>
  </si>
  <si>
    <t>Направа на изкоп 800/400 със зариване и трамбоване през 20см</t>
  </si>
  <si>
    <t>Доставка и монтаж на разпределително табло по схема</t>
  </si>
  <si>
    <t>Доставка и изтегляне на проводник в стълб СВТ 2х2.5мм2</t>
  </si>
  <si>
    <t>Доставка и изтегляне на кабел САВТ 4х10мм2</t>
  </si>
  <si>
    <t>Доставка и изтегляне на кабел САВТ 4х95мм2</t>
  </si>
  <si>
    <t>Направа на заземление</t>
  </si>
  <si>
    <t>Доставка и монтаж на слаботокова кутия с размери 40/40/15, IP65</t>
  </si>
  <si>
    <t>Доставка и монтаж на стационарна камера</t>
  </si>
  <si>
    <t>Доставка и изтегляне на оптичен кабел SМ 4влакна</t>
  </si>
  <si>
    <t>Доставка и монтаж на шкаф с активно и пасивно оборудване</t>
  </si>
  <si>
    <t>Betula pendula с височина с височина  250 см</t>
  </si>
  <si>
    <t>Liriodendron tulipifera с височина  250 см</t>
  </si>
  <si>
    <t>Magnolia soulangiana с височина  150 см</t>
  </si>
  <si>
    <t>Platanus x acerifolia с височина  250 см</t>
  </si>
  <si>
    <t>Quercus rubra с височина  250 см</t>
  </si>
  <si>
    <t>Rhus typhina с височина  180 см</t>
  </si>
  <si>
    <t>Tilia argentea с височина  250 см</t>
  </si>
  <si>
    <t>Forsithia x intermedia `Golden Nagget`с височина  40-60 см</t>
  </si>
  <si>
    <t>Potentilla fruticosa с височина  30-40 см</t>
  </si>
  <si>
    <t>Spirea x vanhouttei с височина  30-40 см</t>
  </si>
  <si>
    <t>Weigela florida `Red Prince` с височина  40-60 см</t>
  </si>
  <si>
    <t>Rosa чайнно-хибридна</t>
  </si>
  <si>
    <t>Едногодишни цветя</t>
  </si>
  <si>
    <t xml:space="preserve">Canna hybrida </t>
  </si>
  <si>
    <t xml:space="preserve">Salvia splendens </t>
  </si>
  <si>
    <t xml:space="preserve">Tagetes patula </t>
  </si>
  <si>
    <t>Засаждане на многогодишни и перенни цветя</t>
  </si>
  <si>
    <t>Засяване с тревна смеска 30-35 гр/м2 тревни площи</t>
  </si>
  <si>
    <t>Направа на механизиран масов изкоп за фундаменти, с дълбочина до 1,2 м, без укрепване</t>
  </si>
  <si>
    <t>Направа на ръчен изкоп за фундаменти</t>
  </si>
  <si>
    <t>Направа на обратен насип при фундаменти и подпорни стени</t>
  </si>
  <si>
    <t>Доставка, полагане и уплътняване на трошен камък за основа на подова настилка - 1 пласт с дебелина 30см,</t>
  </si>
  <si>
    <t>Направа на кофраж за подложен бетон</t>
  </si>
  <si>
    <t>Доставка и полагане на подложен бетон С8/10</t>
  </si>
  <si>
    <t>Направа на кофраж за фундаменти</t>
  </si>
  <si>
    <t>Доставка и полагане на армировка В500В за фундаменти</t>
  </si>
  <si>
    <t>Доставка и полагане на бетон С30/37 за фундаменти и подова плоча</t>
  </si>
  <si>
    <t>Направа на кофраж за вертикални носещи елементи и стълби</t>
  </si>
  <si>
    <t>Доставка и полагане на армировка В500В за вертикални носещи елементи</t>
  </si>
  <si>
    <t>Доставка и полагане на бетон С30/37 за вертикални носещи елементи и стълби</t>
  </si>
  <si>
    <t>Направа на кофраж за стоманобетонна конструкция (греди, плочи и др.)</t>
  </si>
  <si>
    <t>Доставка и полагане на армировка В500В за стоманобетонна конструкция (греди, плочи и др.)</t>
  </si>
  <si>
    <t>Доставка и полагане на бетон С30/37 за стоманобетонна конструкция (греди, плочи и др.)</t>
  </si>
  <si>
    <t>Доставка и монтаж на разпръсквач;
Височина на корпуса - 15 см;
Височина на изскачане на стеблото - 10 см;
Присъединителна резба 1/2'';
Работно налягане - 1,0 до 2,1 bar
Вграден антидренажен клапан</t>
  </si>
  <si>
    <t>Доставка и монтаж на дюза роторна
Работно налягане - 1,4 до 3,8 bar
Радиус на разпръскване - 4,0 до 7,3 м
Филтър за предпазване от запушване</t>
  </si>
  <si>
    <t>Доставка и монтаж на дюза роторна
Работно налягане - 1,75 до 3,75 bar
Радиус на разпръскване - 2,5 до 4,6 м
Филтър за предпазване от запушване</t>
  </si>
  <si>
    <t>Доставка и монтаж на разпръсквач роторен
Присъединителна резба 1/2'';
Работно налягане - 1,7 до 3,8 bar
Радиус на разпръскване - 4,6 до 10,7 м
Дебит - 0,12 до 1,04 м³/h
Вграден антидренажен клапан</t>
  </si>
  <si>
    <t>Доставка и монтаж на разпръсквач роторен
Присъединителна резба 3/4'';
Височина на изскачане 10 см;
Работно налягане - 1,7 до 4,5 bar
Радиус на разпръскване - 7,6 до 15,2 м
Дебит - 0,17 до 2,19 м³/h
Вграден антидренажен клапан
Контрол на дебита</t>
  </si>
  <si>
    <t>Доставка и монтаж на разпръсквач роторен
Присъединителна резба 1'';
Работно налягане - 2,1 до 6,2 bar
Радиус на разпръскване - 11,9 до 19,8 м
Дебит - 0,66 до 4,93 м³/h
Вграден антидренажен клапан
Контрол на дебита</t>
  </si>
  <si>
    <t>Доставка и монтаж на разпръсквач роторен
Присъединителна резба 3/4'';
Височина на изскачане 30 см;
Работно налягане - 1,7 до 4,5 bar
Радиус на разпръскване - 7,6 до 15,2 м
Дебит - 0,17 до 2,19 м³/h
Вграден антидренажен клапан
Контрол на дебита</t>
  </si>
  <si>
    <t>Доставка и монтаж на тръба 12,5вътрешен диаметър;
Максимално работно налягане - 5,5атм;
Максимална работна температура на флуида - 43ºС</t>
  </si>
  <si>
    <t>m'</t>
  </si>
  <si>
    <t>Доставка и монтаж на коляно 1/2''-коничен накрайник</t>
  </si>
  <si>
    <t>Доставка и монтаж на коляно 3/4''- коничен накрайник</t>
  </si>
  <si>
    <t>Доставка и монтаж на клапан електромагнитен;
- 1 1/2''Ж резба;
- 9 V;
- Дебит - 6,0 до 21,0 m³/h
- Работно налягане - 1 до 10,4 bar /23ºC/
- Работна температура - до 43ºC
- Регулиране на дебита посредством врътка
- Плавно затваряне за предотвратяване на хидр. удар</t>
  </si>
  <si>
    <t>Доставка и монтаж на клапан електромагнитен;
- 2''Ж резба;
- 9 V;
- Дебит - 9,08 до 34,05 m³/h
- Работно налягане - 1 до 10,4 bar /23ºC/
- Работна температура - до 43ºC
- Регулиране на дебита посредством врътка
- Плавно затваряне за предотвратяване на хидр. удар</t>
  </si>
  <si>
    <t>Доставка и монтаж на регулатор за налягане;
- Регулиране на налягането от 1,04 до 6,9 bar</t>
  </si>
  <si>
    <t>Доставка и монтаж на регулатор за налягане;
- Фиксирано изходно налягане 2,1 bar</t>
  </si>
  <si>
    <t>Доставка и монтаж на шахта кръгла полипролиен;
- Диаметър при капака ф24,2 см;
- Височина h=25,5 см;</t>
  </si>
  <si>
    <t>Доставка и монтаж на шахта правоъгълна полипропилен;
- Размери при капака - 38,6 см х 26,7см;
- Височина - 30,5 см;</t>
  </si>
  <si>
    <t>Доставка и монтаж на шахта правоъгълна полипропилен;
- Размери при капака - 54,5 см х 38,0см;
- Височина - 30,5 см;</t>
  </si>
  <si>
    <t>Доставка и монтаж на сензор за дъжд
- Отчита валеж от 3.2 до 20мм</t>
  </si>
  <si>
    <t>Доставка и монтаж на универсален полеви предавател:
- IP 44;
- сновно програмиране (стандартен режим) включва: 3 независими програми A, B, и C, всяка с 8 стартови времена на ден. Време за работа на станция от 1 минута до 12 часа с нарастване през 1 минута в 7-дневен цикъл;
- Възможност за програмиране на неограничен брой контролни модули</t>
  </si>
  <si>
    <t>Доставка и монтаж на контролен модул - две станции</t>
  </si>
  <si>
    <t>Доставка и монтаж на контролен модул - четири станции</t>
  </si>
  <si>
    <t>Доставка и монтаж на програматор 1 станция, на батерии IP68</t>
  </si>
  <si>
    <t>Доставка и монтаж на батерия 9V /алкална/</t>
  </si>
  <si>
    <t>Доставка и монтаж на хидроизолираща връзка 3 х 6 mm²</t>
  </si>
  <si>
    <t>Доставка и полагане на капков маркуч с компенсиращ налягането капкообразуватели 2,3 l/h, през 33 см., с всички включени фитинги и фиксиращи колчета през два метра</t>
  </si>
  <si>
    <t>Доставка и монтаж на Водомер за студена вода  30 м3/час, 2"</t>
  </si>
  <si>
    <t>Доставка и монтаж на филтър с хидроциклонен ефект 120 mesh, 30 м3/час, 2"</t>
  </si>
  <si>
    <t>Доставка и полагане на тръба PE100 PN10 Ø 32 mm с всички включени фитинги за монтаж</t>
  </si>
  <si>
    <t>Доставка и полагане на тръба PE100 PN10 Ø 40 mm с всички включени фитинги за монтаж</t>
  </si>
  <si>
    <t>Доставка и полагане на тръба PE100 PN10 Ø 50 mm с всички включени фитинги за монтаж</t>
  </si>
  <si>
    <t>Доставка и полагане на тръба PE100 PN10 Ø 63 mm с всички включени фитинги за монтаж</t>
  </si>
  <si>
    <t>Доставка и полагане на тръба PE SN4 Ø 110 mm с всички включени фитинги за монтаж</t>
  </si>
  <si>
    <t>Доставка и монтаж на спирателен кран 2''</t>
  </si>
  <si>
    <t>Доставка и полагане на обозначителна лента водопровод</t>
  </si>
  <si>
    <t>Доставка и монтаж на предпазна лента обозначаваща изкопа, на височина 1 м от терена</t>
  </si>
  <si>
    <t>Направа на траншеен  изкоп с огр. ширина 0,6÷1,2 м и дълбочина до 0,7 м в земни почви</t>
  </si>
  <si>
    <t>m³</t>
  </si>
  <si>
    <t>Направа на обрартен насип</t>
  </si>
  <si>
    <t>Уплътняване на земни почви с пневматична трамбовка на пластове през 20 см</t>
  </si>
  <si>
    <t>Разваляне на асфалт по алеи</t>
  </si>
  <si>
    <t>Демонтаж на съществуващи бордюри</t>
  </si>
  <si>
    <t>Изнасяне и извозване на строителни отпадъци</t>
  </si>
  <si>
    <t>Направа на изкоп за подравняване на терена</t>
  </si>
  <si>
    <t>Направа на изкоп за  нови настилки</t>
  </si>
  <si>
    <t>Направа на насип за подравняване на терена</t>
  </si>
  <si>
    <t>Доставка,полагане и уплътняване на несортиран трошен камък 35см</t>
  </si>
  <si>
    <t>Битумизиран трошен камък 10 см</t>
  </si>
  <si>
    <t>Доставка и полагане на неплътен асфалтобетон 6см</t>
  </si>
  <si>
    <t>Доставка и полагане на плътен асфалтобетон 4см</t>
  </si>
  <si>
    <t>Доставка,полагане и уплътняване на трошен камък фракция 0,04-0,18 -15см</t>
  </si>
  <si>
    <t>Доставка и полагане на вибробетонови павета 20/10/6, 10/10/6 върху пясъчна възглавница фракция 0,00-0,04 с дебелна 4см</t>
  </si>
  <si>
    <t>Доставка и полагане на трамбована баластра 40см</t>
  </si>
  <si>
    <t>Армирана бетонова настилка 10 см</t>
  </si>
  <si>
    <t>Доставка и полагане на подложка от черен SBR 3см</t>
  </si>
  <si>
    <t xml:space="preserve"> м2</t>
  </si>
  <si>
    <t>Доставка и полагане на цветен EPDM 1см</t>
  </si>
  <si>
    <t>Декоративна дървена ограда при детски площадки по детайл</t>
  </si>
  <si>
    <t>Доставка и полагане на бетонов бордюр и тип пътна ивица 15/25/50  върху подложен бетон В15</t>
  </si>
  <si>
    <t>Доставка и полагане на градински бетонов бордюр 8/16/50 върху подложен бетон В15</t>
  </si>
  <si>
    <t>Доставка и полагане на подложен бетон B15 към горните две позиции</t>
  </si>
  <si>
    <t>II. ВиК</t>
  </si>
  <si>
    <t>II.1. Водопроводна инсталация</t>
  </si>
  <si>
    <t>III. ЕЛЕКТРО</t>
  </si>
  <si>
    <t>II.2. Канализационна инсталация</t>
  </si>
  <si>
    <t>II.2.1. Битова канализация</t>
  </si>
  <si>
    <t>II.2.2. Санитария</t>
  </si>
  <si>
    <t>III. Дъждовна канализация</t>
  </si>
  <si>
    <t>IV. Площадкови ВиК</t>
  </si>
  <si>
    <t>IV.1. Площадков водопровод</t>
  </si>
  <si>
    <t>IV.2. СВО и Водомерен възел</t>
  </si>
  <si>
    <t>V. ПЛОЩАДКОВА КАНАЛИЗАЦИЯ</t>
  </si>
  <si>
    <t>III.1. ПАРКОВО ОСВЕТЛЕНИЕ (ПО)</t>
  </si>
  <si>
    <t>III.2. ВИДЕОНАБЛЮДЕНИЕ</t>
  </si>
  <si>
    <t>IV. ПАРКОУСТРОЙСТВО И БЛАГОУСТРОЙСТВО</t>
  </si>
  <si>
    <t>IV.1. Доставка на дървета, храсти и цветя</t>
  </si>
  <si>
    <t>IV.1.1. Широколистни дървета</t>
  </si>
  <si>
    <t>IV.1.2. Широколистни храсти</t>
  </si>
  <si>
    <t>IV.1.3. Многогодишни цветя</t>
  </si>
  <si>
    <t>IV.1.4. Доставка на тревни смески</t>
  </si>
  <si>
    <t>IV.2. Зелено строителство</t>
  </si>
  <si>
    <t>V. КОНСТРУКТИВНА</t>
  </si>
  <si>
    <t>V.1. ОБЩЕСТВЕНА ТОАЛЕТНА</t>
  </si>
  <si>
    <t>V.1.1. Земни работи</t>
  </si>
  <si>
    <t>V.1.2. Кофражи, армировъчни и бетонни работи</t>
  </si>
  <si>
    <t>VI. ХМС</t>
  </si>
  <si>
    <t>VI.1. Автоматизирана подземна поливна система</t>
  </si>
  <si>
    <t>VII. ВЕРТИКАЛНА ПЛАНИРОВКА</t>
  </si>
  <si>
    <t>VII.2. ЗЕМНИ РАБОТИ - без коеф. на разбухване</t>
  </si>
  <si>
    <t xml:space="preserve">VII.1. ДЕМОНТАЖНИ И ЗЕМНИ РАБОТИ </t>
  </si>
  <si>
    <t>VII.3. НАСТИЛКИ</t>
  </si>
  <si>
    <t>VII.3.1. Настилка от асфалтобетон алеи</t>
  </si>
  <si>
    <t xml:space="preserve">VII.3.2. Настилка алеи от вибробетонови павета 20/20/6, 10/10/6 </t>
  </si>
  <si>
    <t>VII.3.3. Настилка за детска площадка</t>
  </si>
  <si>
    <t>VII.3.4. Бордюри</t>
  </si>
  <si>
    <t>МЕСТОНАХОЖДЕНИЕ: УПИ I, кв. 95, по плана на гр. Монтана,</t>
  </si>
  <si>
    <t>ОБЕКТ: ПАРКОУСТРОЙСТВО И БЛАГОУСТРОЙСТВО на парк "ОГОСТА"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</si>
</sst>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#,##0.00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" fillId="18" borderId="10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" fontId="2" fillId="18" borderId="10" xfId="0" applyNumberFormat="1" applyFont="1" applyFill="1" applyBorder="1" applyAlignment="1">
      <alignment horizontal="right"/>
    </xf>
    <xf numFmtId="0" fontId="3" fillId="18" borderId="11" xfId="0" applyFont="1" applyFill="1" applyBorder="1" applyAlignment="1">
      <alignment horizontal="center"/>
    </xf>
    <xf numFmtId="0" fontId="3" fillId="18" borderId="13" xfId="0" applyFont="1" applyFill="1" applyBorder="1" applyAlignment="1">
      <alignment/>
    </xf>
    <xf numFmtId="4" fontId="3" fillId="18" borderId="13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/>
    </xf>
    <xf numFmtId="0" fontId="3" fillId="18" borderId="10" xfId="0" applyFont="1" applyFill="1" applyBorder="1" applyAlignment="1">
      <alignment horizontal="center"/>
    </xf>
    <xf numFmtId="4" fontId="3" fillId="18" borderId="10" xfId="0" applyNumberFormat="1" applyFont="1" applyFill="1" applyBorder="1" applyAlignment="1">
      <alignment horizontal="right"/>
    </xf>
    <xf numFmtId="0" fontId="3" fillId="18" borderId="10" xfId="0" applyFont="1" applyFill="1" applyBorder="1" applyAlignment="1">
      <alignment/>
    </xf>
    <xf numFmtId="4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 horizontal="center" vertical="top" wrapText="1"/>
    </xf>
    <xf numFmtId="0" fontId="2" fillId="18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" fillId="18" borderId="10" xfId="0" applyFont="1" applyFill="1" applyBorder="1" applyAlignment="1">
      <alignment horizontal="left" vertical="top" wrapText="1"/>
    </xf>
    <xf numFmtId="0" fontId="38" fillId="33" borderId="0" xfId="0" applyFont="1" applyFill="1" applyAlignment="1">
      <alignment horizontal="center"/>
    </xf>
    <xf numFmtId="0" fontId="39" fillId="18" borderId="10" xfId="0" applyFont="1" applyFill="1" applyBorder="1" applyAlignment="1">
      <alignment horizontal="center"/>
    </xf>
    <xf numFmtId="0" fontId="38" fillId="18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vertical="top" wrapText="1"/>
    </xf>
    <xf numFmtId="0" fontId="3" fillId="17" borderId="13" xfId="0" applyFont="1" applyFill="1" applyBorder="1" applyAlignment="1">
      <alignment horizontal="center"/>
    </xf>
    <xf numFmtId="4" fontId="3" fillId="17" borderId="13" xfId="0" applyNumberFormat="1" applyFont="1" applyFill="1" applyBorder="1" applyAlignment="1">
      <alignment horizontal="right"/>
    </xf>
    <xf numFmtId="4" fontId="3" fillId="17" borderId="10" xfId="0" applyNumberFormat="1" applyFont="1" applyFill="1" applyBorder="1" applyAlignment="1">
      <alignment horizontal="right"/>
    </xf>
    <xf numFmtId="0" fontId="38" fillId="17" borderId="0" xfId="0" applyFont="1" applyFill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7" borderId="13" xfId="0" applyFont="1" applyFill="1" applyBorder="1" applyAlignment="1">
      <alignment/>
    </xf>
    <xf numFmtId="4" fontId="3" fillId="17" borderId="13" xfId="0" applyNumberFormat="1" applyFont="1" applyFill="1" applyBorder="1" applyAlignment="1">
      <alignment/>
    </xf>
    <xf numFmtId="4" fontId="2" fillId="17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38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4" fontId="3" fillId="34" borderId="13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4" fontId="2" fillId="36" borderId="10" xfId="0" applyNumberFormat="1" applyFont="1" applyFill="1" applyBorder="1" applyAlignment="1">
      <alignment horizontal="right"/>
    </xf>
    <xf numFmtId="0" fontId="38" fillId="36" borderId="0" xfId="0" applyFont="1" applyFill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0" fontId="39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4" fontId="3" fillId="34" borderId="13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4" fontId="3" fillId="36" borderId="13" xfId="0" applyNumberFormat="1" applyFont="1" applyFill="1" applyBorder="1" applyAlignment="1">
      <alignment horizontal="right"/>
    </xf>
    <xf numFmtId="4" fontId="3" fillId="36" borderId="10" xfId="0" applyNumberFormat="1" applyFont="1" applyFill="1" applyBorder="1" applyAlignment="1">
      <alignment horizontal="right"/>
    </xf>
    <xf numFmtId="0" fontId="39" fillId="36" borderId="0" xfId="0" applyFont="1" applyFill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right"/>
    </xf>
    <xf numFmtId="0" fontId="38" fillId="37" borderId="0" xfId="0" applyFont="1" applyFill="1" applyAlignment="1">
      <alignment horizontal="center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/>
    </xf>
    <xf numFmtId="0" fontId="2" fillId="37" borderId="10" xfId="0" applyFont="1" applyFill="1" applyBorder="1" applyAlignment="1">
      <alignment horizontal="justify" vertical="top" wrapText="1"/>
    </xf>
    <xf numFmtId="4" fontId="2" fillId="37" borderId="10" xfId="0" applyNumberFormat="1" applyFont="1" applyFill="1" applyBorder="1" applyAlignment="1">
      <alignment vertical="center"/>
    </xf>
    <xf numFmtId="4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left" vertical="top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vertical="center" wrapText="1"/>
    </xf>
    <xf numFmtId="4" fontId="3" fillId="38" borderId="13" xfId="0" applyNumberFormat="1" applyFont="1" applyFill="1" applyBorder="1" applyAlignment="1">
      <alignment vertical="center" wrapText="1"/>
    </xf>
    <xf numFmtId="0" fontId="3" fillId="38" borderId="0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4" fontId="3" fillId="38" borderId="13" xfId="0" applyNumberFormat="1" applyFont="1" applyFill="1" applyBorder="1" applyAlignment="1">
      <alignment horizontal="right"/>
    </xf>
    <xf numFmtId="4" fontId="3" fillId="38" borderId="10" xfId="0" applyNumberFormat="1" applyFont="1" applyFill="1" applyBorder="1" applyAlignment="1">
      <alignment horizontal="right"/>
    </xf>
    <xf numFmtId="0" fontId="39" fillId="38" borderId="0" xfId="0" applyFont="1" applyFill="1" applyAlignment="1">
      <alignment horizontal="center"/>
    </xf>
    <xf numFmtId="0" fontId="3" fillId="38" borderId="11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top" wrapText="1"/>
    </xf>
    <xf numFmtId="4" fontId="3" fillId="37" borderId="10" xfId="0" applyNumberFormat="1" applyFont="1" applyFill="1" applyBorder="1" applyAlignment="1">
      <alignment horizontal="center"/>
    </xf>
    <xf numFmtId="0" fontId="39" fillId="37" borderId="0" xfId="0" applyFont="1" applyFill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0"/>
  <sheetViews>
    <sheetView tabSelected="1" zoomScalePageLayoutView="0" workbookViewId="0" topLeftCell="A269">
      <selection activeCell="E261" sqref="E261:F286"/>
    </sheetView>
  </sheetViews>
  <sheetFormatPr defaultColWidth="8.8515625" defaultRowHeight="15"/>
  <cols>
    <col min="1" max="1" width="5.7109375" style="1" bestFit="1" customWidth="1"/>
    <col min="2" max="2" width="49.8515625" style="1" customWidth="1"/>
    <col min="3" max="3" width="6.7109375" style="1" bestFit="1" customWidth="1"/>
    <col min="4" max="4" width="8.8515625" style="1" bestFit="1" customWidth="1"/>
    <col min="5" max="5" width="9.00390625" style="1" bestFit="1" customWidth="1"/>
    <col min="6" max="6" width="11.421875" style="1" bestFit="1" customWidth="1"/>
    <col min="7" max="16384" width="8.8515625" style="1" customWidth="1"/>
  </cols>
  <sheetData>
    <row r="2" spans="1:6" ht="12.75">
      <c r="A2" s="116" t="s">
        <v>27</v>
      </c>
      <c r="B2" s="116"/>
      <c r="C2" s="116"/>
      <c r="D2" s="116"/>
      <c r="E2" s="116"/>
      <c r="F2" s="116"/>
    </row>
    <row r="3" spans="1:6" ht="12.75">
      <c r="A3" s="2"/>
      <c r="B3" s="2"/>
      <c r="C3" s="2"/>
      <c r="D3" s="2"/>
      <c r="E3" s="2"/>
      <c r="F3" s="2"/>
    </row>
    <row r="4" spans="1:6" ht="12.75">
      <c r="A4" s="117" t="s">
        <v>285</v>
      </c>
      <c r="B4" s="117"/>
      <c r="C4" s="117"/>
      <c r="D4" s="117"/>
      <c r="E4" s="117"/>
      <c r="F4" s="117"/>
    </row>
    <row r="5" spans="1:6" ht="12.75">
      <c r="A5" s="116" t="s">
        <v>284</v>
      </c>
      <c r="B5" s="116"/>
      <c r="C5" s="116"/>
      <c r="D5" s="116"/>
      <c r="E5" s="116"/>
      <c r="F5" s="116"/>
    </row>
    <row r="6" spans="1:6" ht="12.75">
      <c r="A6" s="116"/>
      <c r="B6" s="116"/>
      <c r="C6" s="116"/>
      <c r="D6" s="116"/>
      <c r="E6" s="116"/>
      <c r="F6" s="116"/>
    </row>
    <row r="7" spans="1:6" ht="12.75">
      <c r="A7" s="2"/>
      <c r="B7" s="2"/>
      <c r="C7" s="2"/>
      <c r="D7" s="2"/>
      <c r="E7" s="2"/>
      <c r="F7" s="2"/>
    </row>
    <row r="8" spans="1:6" ht="25.5">
      <c r="A8" s="3" t="s">
        <v>0</v>
      </c>
      <c r="B8" s="3" t="s">
        <v>1</v>
      </c>
      <c r="C8" s="3" t="s">
        <v>3</v>
      </c>
      <c r="D8" s="3" t="s">
        <v>4</v>
      </c>
      <c r="E8" s="3" t="s">
        <v>5</v>
      </c>
      <c r="F8" s="3" t="s">
        <v>2</v>
      </c>
    </row>
    <row r="9" spans="1:6" ht="12.75">
      <c r="A9" s="4"/>
      <c r="B9" s="4" t="s">
        <v>14</v>
      </c>
      <c r="C9" s="4"/>
      <c r="D9" s="4"/>
      <c r="E9" s="4"/>
      <c r="F9" s="4"/>
    </row>
    <row r="10" spans="1:6" ht="12.75" customHeight="1">
      <c r="A10" s="44"/>
      <c r="B10" s="22" t="s">
        <v>38</v>
      </c>
      <c r="C10" s="23"/>
      <c r="D10" s="24"/>
      <c r="E10" s="24"/>
      <c r="F10" s="24"/>
    </row>
    <row r="11" spans="1:6" ht="12.75">
      <c r="A11" s="23"/>
      <c r="B11" s="25" t="s">
        <v>39</v>
      </c>
      <c r="C11" s="23"/>
      <c r="D11" s="24"/>
      <c r="E11" s="24"/>
      <c r="F11" s="24"/>
    </row>
    <row r="12" spans="1:6" ht="12.75">
      <c r="A12" s="12">
        <v>1</v>
      </c>
      <c r="B12" s="5" t="s">
        <v>40</v>
      </c>
      <c r="C12" s="12" t="s">
        <v>7</v>
      </c>
      <c r="D12" s="19">
        <v>86</v>
      </c>
      <c r="E12" s="19"/>
      <c r="F12" s="19"/>
    </row>
    <row r="13" spans="1:6" ht="25.5">
      <c r="A13" s="12">
        <f aca="true" t="shared" si="0" ref="A13:A36">A12+1</f>
        <v>2</v>
      </c>
      <c r="B13" s="5" t="s">
        <v>41</v>
      </c>
      <c r="C13" s="12" t="s">
        <v>7</v>
      </c>
      <c r="D13" s="19">
        <v>3</v>
      </c>
      <c r="E13" s="19"/>
      <c r="F13" s="19"/>
    </row>
    <row r="14" spans="1:6" ht="12.75">
      <c r="A14" s="14">
        <f t="shared" si="0"/>
        <v>3</v>
      </c>
      <c r="B14" s="13" t="s">
        <v>42</v>
      </c>
      <c r="C14" s="14" t="s">
        <v>7</v>
      </c>
      <c r="D14" s="20">
        <v>54</v>
      </c>
      <c r="E14" s="20"/>
      <c r="F14" s="19"/>
    </row>
    <row r="15" spans="1:6" ht="12.75">
      <c r="A15" s="12">
        <f t="shared" si="0"/>
        <v>4</v>
      </c>
      <c r="B15" s="13" t="s">
        <v>43</v>
      </c>
      <c r="C15" s="14" t="s">
        <v>7</v>
      </c>
      <c r="D15" s="20">
        <v>5</v>
      </c>
      <c r="E15" s="20"/>
      <c r="F15" s="19"/>
    </row>
    <row r="16" spans="1:6" ht="12.75">
      <c r="A16" s="12">
        <f t="shared" si="0"/>
        <v>5</v>
      </c>
      <c r="B16" s="5" t="s">
        <v>44</v>
      </c>
      <c r="C16" s="12" t="s">
        <v>7</v>
      </c>
      <c r="D16" s="19">
        <v>24</v>
      </c>
      <c r="E16" s="19"/>
      <c r="F16" s="19"/>
    </row>
    <row r="17" spans="1:6" ht="12.75">
      <c r="A17" s="23"/>
      <c r="B17" s="25" t="s">
        <v>45</v>
      </c>
      <c r="C17" s="23"/>
      <c r="D17" s="26"/>
      <c r="E17" s="26"/>
      <c r="F17" s="26"/>
    </row>
    <row r="18" spans="1:6" ht="12.75">
      <c r="A18" s="12">
        <v>6</v>
      </c>
      <c r="B18" s="5" t="s">
        <v>46</v>
      </c>
      <c r="C18" s="12" t="s">
        <v>7</v>
      </c>
      <c r="D18" s="19">
        <v>2</v>
      </c>
      <c r="E18" s="19"/>
      <c r="F18" s="19"/>
    </row>
    <row r="19" spans="1:6" ht="12.75">
      <c r="A19" s="12">
        <f t="shared" si="0"/>
        <v>7</v>
      </c>
      <c r="B19" s="5" t="s">
        <v>47</v>
      </c>
      <c r="C19" s="12" t="s">
        <v>7</v>
      </c>
      <c r="D19" s="19">
        <v>1</v>
      </c>
      <c r="E19" s="21"/>
      <c r="F19" s="19"/>
    </row>
    <row r="20" spans="1:6" ht="12.75">
      <c r="A20" s="12">
        <f t="shared" si="0"/>
        <v>8</v>
      </c>
      <c r="B20" s="5" t="s">
        <v>48</v>
      </c>
      <c r="C20" s="12" t="s">
        <v>49</v>
      </c>
      <c r="D20" s="19">
        <v>2</v>
      </c>
      <c r="E20" s="19"/>
      <c r="F20" s="19"/>
    </row>
    <row r="21" spans="1:6" ht="12.75">
      <c r="A21" s="12">
        <f t="shared" si="0"/>
        <v>9</v>
      </c>
      <c r="B21" s="5" t="s">
        <v>50</v>
      </c>
      <c r="C21" s="12" t="s">
        <v>7</v>
      </c>
      <c r="D21" s="19">
        <v>1</v>
      </c>
      <c r="E21" s="19"/>
      <c r="F21" s="19"/>
    </row>
    <row r="22" spans="1:6" ht="12.75">
      <c r="A22" s="12">
        <f t="shared" si="0"/>
        <v>10</v>
      </c>
      <c r="B22" s="5" t="s">
        <v>51</v>
      </c>
      <c r="C22" s="12" t="s">
        <v>7</v>
      </c>
      <c r="D22" s="19">
        <v>1</v>
      </c>
      <c r="E22" s="19"/>
      <c r="F22" s="19"/>
    </row>
    <row r="23" spans="1:6" ht="12.75">
      <c r="A23" s="12">
        <f t="shared" si="0"/>
        <v>11</v>
      </c>
      <c r="B23" s="5" t="s">
        <v>52</v>
      </c>
      <c r="C23" s="12" t="s">
        <v>7</v>
      </c>
      <c r="D23" s="19">
        <v>1</v>
      </c>
      <c r="E23" s="19"/>
      <c r="F23" s="19"/>
    </row>
    <row r="24" spans="1:6" ht="12.75">
      <c r="A24" s="12">
        <f t="shared" si="0"/>
        <v>12</v>
      </c>
      <c r="B24" s="5" t="s">
        <v>53</v>
      </c>
      <c r="C24" s="12" t="s">
        <v>7</v>
      </c>
      <c r="D24" s="19">
        <v>1</v>
      </c>
      <c r="E24" s="19"/>
      <c r="F24" s="19"/>
    </row>
    <row r="25" spans="1:6" ht="12.75">
      <c r="A25" s="23"/>
      <c r="B25" s="25" t="s">
        <v>54</v>
      </c>
      <c r="C25" s="23"/>
      <c r="D25" s="26"/>
      <c r="E25" s="26"/>
      <c r="F25" s="26"/>
    </row>
    <row r="26" spans="1:6" ht="12.75">
      <c r="A26" s="12">
        <v>14</v>
      </c>
      <c r="B26" s="5" t="s">
        <v>55</v>
      </c>
      <c r="C26" s="12" t="s">
        <v>7</v>
      </c>
      <c r="D26" s="19">
        <v>1</v>
      </c>
      <c r="E26" s="19"/>
      <c r="F26" s="19"/>
    </row>
    <row r="27" spans="1:6" ht="12.75">
      <c r="A27" s="12">
        <f t="shared" si="0"/>
        <v>15</v>
      </c>
      <c r="B27" s="15" t="s">
        <v>56</v>
      </c>
      <c r="C27" s="16" t="s">
        <v>7</v>
      </c>
      <c r="D27" s="21">
        <v>2</v>
      </c>
      <c r="E27" s="21"/>
      <c r="F27" s="19"/>
    </row>
    <row r="28" spans="1:6" ht="12.75">
      <c r="A28" s="12">
        <f t="shared" si="0"/>
        <v>16</v>
      </c>
      <c r="B28" s="5" t="s">
        <v>57</v>
      </c>
      <c r="C28" s="12" t="s">
        <v>7</v>
      </c>
      <c r="D28" s="19">
        <v>1</v>
      </c>
      <c r="E28" s="19"/>
      <c r="F28" s="19"/>
    </row>
    <row r="29" spans="1:6" ht="12.75">
      <c r="A29" s="12">
        <f t="shared" si="0"/>
        <v>17</v>
      </c>
      <c r="B29" s="5" t="s">
        <v>58</v>
      </c>
      <c r="C29" s="12" t="s">
        <v>7</v>
      </c>
      <c r="D29" s="19">
        <v>1</v>
      </c>
      <c r="E29" s="19"/>
      <c r="F29" s="19"/>
    </row>
    <row r="30" spans="1:6" ht="12.75">
      <c r="A30" s="12">
        <f t="shared" si="0"/>
        <v>18</v>
      </c>
      <c r="B30" s="15" t="s">
        <v>59</v>
      </c>
      <c r="C30" s="16" t="s">
        <v>7</v>
      </c>
      <c r="D30" s="21">
        <v>1</v>
      </c>
      <c r="E30" s="21"/>
      <c r="F30" s="19"/>
    </row>
    <row r="31" spans="1:6" ht="12.75">
      <c r="A31" s="12">
        <f t="shared" si="0"/>
        <v>19</v>
      </c>
      <c r="B31" s="5" t="s">
        <v>60</v>
      </c>
      <c r="C31" s="12" t="s">
        <v>7</v>
      </c>
      <c r="D31" s="19">
        <v>1</v>
      </c>
      <c r="E31" s="19"/>
      <c r="F31" s="19"/>
    </row>
    <row r="32" spans="1:6" ht="12.75">
      <c r="A32" s="12">
        <f t="shared" si="0"/>
        <v>20</v>
      </c>
      <c r="B32" s="5" t="s">
        <v>61</v>
      </c>
      <c r="C32" s="12" t="s">
        <v>7</v>
      </c>
      <c r="D32" s="19">
        <v>1</v>
      </c>
      <c r="E32" s="19"/>
      <c r="F32" s="19"/>
    </row>
    <row r="33" spans="1:6" ht="12.75">
      <c r="A33" s="12">
        <f t="shared" si="0"/>
        <v>21</v>
      </c>
      <c r="B33" s="5" t="s">
        <v>62</v>
      </c>
      <c r="C33" s="12" t="s">
        <v>7</v>
      </c>
      <c r="D33" s="19">
        <v>1</v>
      </c>
      <c r="E33" s="19"/>
      <c r="F33" s="19"/>
    </row>
    <row r="34" spans="1:6" ht="12.75">
      <c r="A34" s="23"/>
      <c r="B34" s="4" t="s">
        <v>63</v>
      </c>
      <c r="C34" s="23"/>
      <c r="D34" s="26"/>
      <c r="E34" s="26"/>
      <c r="F34" s="26"/>
    </row>
    <row r="35" spans="1:6" ht="12.75">
      <c r="A35" s="12">
        <v>22</v>
      </c>
      <c r="B35" s="5" t="s">
        <v>64</v>
      </c>
      <c r="C35" s="12" t="s">
        <v>7</v>
      </c>
      <c r="D35" s="19">
        <v>1</v>
      </c>
      <c r="E35" s="19"/>
      <c r="F35" s="19"/>
    </row>
    <row r="36" spans="1:6" ht="12.75">
      <c r="A36" s="12">
        <f t="shared" si="0"/>
        <v>23</v>
      </c>
      <c r="B36" s="5" t="s">
        <v>65</v>
      </c>
      <c r="C36" s="12" t="s">
        <v>7</v>
      </c>
      <c r="D36" s="19">
        <v>1</v>
      </c>
      <c r="E36" s="19"/>
      <c r="F36" s="19"/>
    </row>
    <row r="37" spans="1:6" ht="12.75">
      <c r="A37" s="44"/>
      <c r="B37" s="27" t="s">
        <v>66</v>
      </c>
      <c r="C37" s="28"/>
      <c r="D37" s="26"/>
      <c r="E37" s="26"/>
      <c r="F37" s="26"/>
    </row>
    <row r="38" spans="1:6" ht="12.75">
      <c r="A38" s="12">
        <v>24</v>
      </c>
      <c r="B38" s="5" t="s">
        <v>67</v>
      </c>
      <c r="C38" s="12" t="s">
        <v>6</v>
      </c>
      <c r="D38" s="19">
        <v>562.760625</v>
      </c>
      <c r="E38" s="19"/>
      <c r="F38" s="19"/>
    </row>
    <row r="39" spans="1:6" ht="12.75">
      <c r="A39" s="12">
        <f aca="true" t="shared" si="1" ref="A39:A67">A38+1</f>
        <v>25</v>
      </c>
      <c r="B39" s="5" t="s">
        <v>68</v>
      </c>
      <c r="C39" s="12" t="s">
        <v>69</v>
      </c>
      <c r="D39" s="19">
        <v>19.257000000000005</v>
      </c>
      <c r="E39" s="19"/>
      <c r="F39" s="19"/>
    </row>
    <row r="40" spans="1:6" ht="12.75">
      <c r="A40" s="12">
        <f t="shared" si="1"/>
        <v>26</v>
      </c>
      <c r="B40" s="5" t="s">
        <v>70</v>
      </c>
      <c r="C40" s="12" t="s">
        <v>7</v>
      </c>
      <c r="D40" s="19">
        <v>10</v>
      </c>
      <c r="E40" s="19"/>
      <c r="F40" s="19"/>
    </row>
    <row r="41" spans="1:6" ht="12.75">
      <c r="A41" s="12">
        <f t="shared" si="1"/>
        <v>27</v>
      </c>
      <c r="B41" s="5" t="s">
        <v>9</v>
      </c>
      <c r="C41" s="12" t="s">
        <v>6</v>
      </c>
      <c r="D41" s="19">
        <v>190.7115</v>
      </c>
      <c r="E41" s="19"/>
      <c r="F41" s="19"/>
    </row>
    <row r="42" spans="1:6" ht="12.75">
      <c r="A42" s="12">
        <f t="shared" si="1"/>
        <v>28</v>
      </c>
      <c r="B42" s="5" t="s">
        <v>28</v>
      </c>
      <c r="C42" s="12" t="s">
        <v>6</v>
      </c>
      <c r="D42" s="19">
        <v>150.6372</v>
      </c>
      <c r="E42" s="19"/>
      <c r="F42" s="19"/>
    </row>
    <row r="43" spans="1:6" ht="12.75">
      <c r="A43" s="12">
        <f t="shared" si="1"/>
        <v>29</v>
      </c>
      <c r="B43" s="5" t="s">
        <v>29</v>
      </c>
      <c r="C43" s="12" t="s">
        <v>6</v>
      </c>
      <c r="D43" s="19">
        <v>30.880500000000005</v>
      </c>
      <c r="E43" s="19"/>
      <c r="F43" s="19"/>
    </row>
    <row r="44" spans="1:6" ht="12.75">
      <c r="A44" s="12">
        <f t="shared" si="1"/>
        <v>30</v>
      </c>
      <c r="B44" s="5" t="s">
        <v>30</v>
      </c>
      <c r="C44" s="12" t="s">
        <v>6</v>
      </c>
      <c r="D44" s="19">
        <v>30.880500000000005</v>
      </c>
      <c r="E44" s="19"/>
      <c r="F44" s="19"/>
    </row>
    <row r="45" spans="1:6" ht="12.75">
      <c r="A45" s="12">
        <f t="shared" si="1"/>
        <v>31</v>
      </c>
      <c r="B45" s="5" t="s">
        <v>71</v>
      </c>
      <c r="C45" s="12" t="s">
        <v>6</v>
      </c>
      <c r="D45" s="19">
        <v>30.880500000000005</v>
      </c>
      <c r="E45" s="19"/>
      <c r="F45" s="19"/>
    </row>
    <row r="46" spans="1:6" ht="38.25">
      <c r="A46" s="12">
        <f t="shared" si="1"/>
        <v>32</v>
      </c>
      <c r="B46" s="5" t="s">
        <v>10</v>
      </c>
      <c r="C46" s="12" t="s">
        <v>7</v>
      </c>
      <c r="D46" s="19">
        <v>3</v>
      </c>
      <c r="E46" s="19"/>
      <c r="F46" s="19"/>
    </row>
    <row r="47" spans="1:6" ht="38.25">
      <c r="A47" s="12">
        <f t="shared" si="1"/>
        <v>33</v>
      </c>
      <c r="B47" s="5" t="s">
        <v>11</v>
      </c>
      <c r="C47" s="12" t="s">
        <v>7</v>
      </c>
      <c r="D47" s="19">
        <v>3</v>
      </c>
      <c r="E47" s="19"/>
      <c r="F47" s="19"/>
    </row>
    <row r="48" spans="1:6" ht="38.25">
      <c r="A48" s="12">
        <f t="shared" si="1"/>
        <v>34</v>
      </c>
      <c r="B48" s="5" t="s">
        <v>12</v>
      </c>
      <c r="C48" s="12" t="s">
        <v>7</v>
      </c>
      <c r="D48" s="19">
        <v>1</v>
      </c>
      <c r="E48" s="19"/>
      <c r="F48" s="19"/>
    </row>
    <row r="49" spans="1:6" ht="12.75">
      <c r="A49" s="12">
        <f t="shared" si="1"/>
        <v>35</v>
      </c>
      <c r="B49" s="5" t="s">
        <v>72</v>
      </c>
      <c r="C49" s="12" t="s">
        <v>7</v>
      </c>
      <c r="D49" s="19">
        <v>1</v>
      </c>
      <c r="E49" s="19"/>
      <c r="F49" s="19"/>
    </row>
    <row r="50" spans="1:6" ht="12.75">
      <c r="A50" s="12">
        <f t="shared" si="1"/>
        <v>36</v>
      </c>
      <c r="B50" s="5" t="s">
        <v>73</v>
      </c>
      <c r="C50" s="12" t="s">
        <v>31</v>
      </c>
      <c r="D50" s="19">
        <v>58.69499999999999</v>
      </c>
      <c r="E50" s="19"/>
      <c r="F50" s="19"/>
    </row>
    <row r="51" spans="1:6" ht="12.75">
      <c r="A51" s="12">
        <f t="shared" si="1"/>
        <v>37</v>
      </c>
      <c r="B51" s="5" t="s">
        <v>32</v>
      </c>
      <c r="C51" s="12" t="s">
        <v>6</v>
      </c>
      <c r="D51" s="19">
        <v>47.27100000000001</v>
      </c>
      <c r="E51" s="19"/>
      <c r="F51" s="19"/>
    </row>
    <row r="52" spans="1:6" ht="12.75">
      <c r="A52" s="12">
        <f t="shared" si="1"/>
        <v>38</v>
      </c>
      <c r="B52" s="5" t="s">
        <v>74</v>
      </c>
      <c r="C52" s="12" t="s">
        <v>6</v>
      </c>
      <c r="D52" s="19">
        <v>47.27100000000001</v>
      </c>
      <c r="E52" s="19"/>
      <c r="F52" s="19"/>
    </row>
    <row r="53" spans="1:6" ht="25.5">
      <c r="A53" s="12">
        <f t="shared" si="1"/>
        <v>39</v>
      </c>
      <c r="B53" s="5" t="s">
        <v>75</v>
      </c>
      <c r="C53" s="12" t="s">
        <v>6</v>
      </c>
      <c r="D53" s="19">
        <v>47.27100000000001</v>
      </c>
      <c r="E53" s="19"/>
      <c r="F53" s="19"/>
    </row>
    <row r="54" spans="1:6" ht="12.75">
      <c r="A54" s="12">
        <f t="shared" si="1"/>
        <v>40</v>
      </c>
      <c r="B54" s="5" t="s">
        <v>33</v>
      </c>
      <c r="C54" s="12" t="s">
        <v>8</v>
      </c>
      <c r="D54" s="19">
        <v>27.457500000000003</v>
      </c>
      <c r="E54" s="19"/>
      <c r="F54" s="19"/>
    </row>
    <row r="55" spans="1:6" ht="12.75">
      <c r="A55" s="12">
        <f t="shared" si="1"/>
        <v>41</v>
      </c>
      <c r="B55" s="5" t="s">
        <v>76</v>
      </c>
      <c r="C55" s="12" t="s">
        <v>6</v>
      </c>
      <c r="D55" s="19">
        <v>54.529650000000004</v>
      </c>
      <c r="E55" s="19"/>
      <c r="F55" s="19"/>
    </row>
    <row r="56" spans="1:6" ht="12.75">
      <c r="A56" s="12">
        <f t="shared" si="1"/>
        <v>42</v>
      </c>
      <c r="B56" s="5" t="s">
        <v>77</v>
      </c>
      <c r="C56" s="12" t="s">
        <v>6</v>
      </c>
      <c r="D56" s="19">
        <v>41.086499999999994</v>
      </c>
      <c r="E56" s="19"/>
      <c r="F56" s="19"/>
    </row>
    <row r="57" spans="1:6" ht="12.75">
      <c r="A57" s="12">
        <f t="shared" si="1"/>
        <v>43</v>
      </c>
      <c r="B57" s="5" t="s">
        <v>78</v>
      </c>
      <c r="C57" s="12" t="s">
        <v>6</v>
      </c>
      <c r="D57" s="19">
        <v>24.5385</v>
      </c>
      <c r="E57" s="19"/>
      <c r="F57" s="19"/>
    </row>
    <row r="58" spans="1:6" ht="12.75">
      <c r="A58" s="12">
        <f t="shared" si="1"/>
        <v>44</v>
      </c>
      <c r="B58" s="5" t="s">
        <v>34</v>
      </c>
      <c r="C58" s="12" t="s">
        <v>6</v>
      </c>
      <c r="D58" s="19">
        <v>41.086499999999994</v>
      </c>
      <c r="E58" s="19"/>
      <c r="F58" s="19"/>
    </row>
    <row r="59" spans="1:6" ht="12.75">
      <c r="A59" s="12">
        <f t="shared" si="1"/>
        <v>45</v>
      </c>
      <c r="B59" s="5" t="s">
        <v>13</v>
      </c>
      <c r="C59" s="12" t="s">
        <v>6</v>
      </c>
      <c r="D59" s="19">
        <v>2.8980000000000006</v>
      </c>
      <c r="E59" s="19"/>
      <c r="F59" s="19"/>
    </row>
    <row r="60" spans="1:6" ht="25.5">
      <c r="A60" s="12">
        <f t="shared" si="1"/>
        <v>46</v>
      </c>
      <c r="B60" s="5" t="s">
        <v>79</v>
      </c>
      <c r="C60" s="12" t="s">
        <v>8</v>
      </c>
      <c r="D60" s="19">
        <v>4.409999999999999</v>
      </c>
      <c r="E60" s="19"/>
      <c r="F60" s="19"/>
    </row>
    <row r="61" spans="1:6" ht="25.5">
      <c r="A61" s="12">
        <f t="shared" si="1"/>
        <v>47</v>
      </c>
      <c r="B61" s="5" t="s">
        <v>80</v>
      </c>
      <c r="C61" s="12" t="s">
        <v>6</v>
      </c>
      <c r="D61" s="19">
        <v>16.025625</v>
      </c>
      <c r="E61" s="19"/>
      <c r="F61" s="19"/>
    </row>
    <row r="62" spans="1:6" ht="25.5">
      <c r="A62" s="12">
        <f t="shared" si="1"/>
        <v>48</v>
      </c>
      <c r="B62" s="5" t="s">
        <v>81</v>
      </c>
      <c r="C62" s="12" t="s">
        <v>6</v>
      </c>
      <c r="D62" s="19">
        <v>106.96822500000002</v>
      </c>
      <c r="E62" s="19"/>
      <c r="F62" s="19"/>
    </row>
    <row r="63" spans="1:6" ht="38.25">
      <c r="A63" s="12">
        <f t="shared" si="1"/>
        <v>49</v>
      </c>
      <c r="B63" s="5" t="s">
        <v>82</v>
      </c>
      <c r="C63" s="12" t="s">
        <v>8</v>
      </c>
      <c r="D63" s="19">
        <v>23.625</v>
      </c>
      <c r="E63" s="19"/>
      <c r="F63" s="19"/>
    </row>
    <row r="64" spans="1:6" ht="12.75">
      <c r="A64" s="12">
        <f t="shared" si="1"/>
        <v>50</v>
      </c>
      <c r="B64" s="5" t="s">
        <v>35</v>
      </c>
      <c r="C64" s="12" t="s">
        <v>6</v>
      </c>
      <c r="D64" s="19">
        <v>12.1275</v>
      </c>
      <c r="E64" s="19"/>
      <c r="F64" s="19"/>
    </row>
    <row r="65" spans="1:6" ht="12.75">
      <c r="A65" s="12">
        <f t="shared" si="1"/>
        <v>51</v>
      </c>
      <c r="B65" s="5" t="s">
        <v>83</v>
      </c>
      <c r="C65" s="12" t="s">
        <v>6</v>
      </c>
      <c r="D65" s="19">
        <v>84.02625</v>
      </c>
      <c r="E65" s="19"/>
      <c r="F65" s="19"/>
    </row>
    <row r="66" spans="1:6" ht="12.75">
      <c r="A66" s="12">
        <f t="shared" si="1"/>
        <v>52</v>
      </c>
      <c r="B66" s="5" t="s">
        <v>84</v>
      </c>
      <c r="C66" s="12" t="s">
        <v>6</v>
      </c>
      <c r="D66" s="19">
        <v>26.575500000000005</v>
      </c>
      <c r="E66" s="19"/>
      <c r="F66" s="19"/>
    </row>
    <row r="67" spans="1:6" ht="12.75">
      <c r="A67" s="12">
        <f t="shared" si="1"/>
        <v>53</v>
      </c>
      <c r="B67" s="5" t="s">
        <v>85</v>
      </c>
      <c r="C67" s="12" t="s">
        <v>6</v>
      </c>
      <c r="D67" s="19">
        <v>13.146</v>
      </c>
      <c r="E67" s="19"/>
      <c r="F67" s="19"/>
    </row>
    <row r="68" spans="1:6" ht="12.75">
      <c r="A68" s="34"/>
      <c r="B68" s="33"/>
      <c r="C68" s="34"/>
      <c r="D68" s="35"/>
      <c r="E68" s="35" t="s">
        <v>20</v>
      </c>
      <c r="F68" s="35">
        <f>SUM(F12:F67)</f>
        <v>0</v>
      </c>
    </row>
    <row r="69" spans="1:6" ht="12.75">
      <c r="A69" s="36"/>
      <c r="B69" s="9" t="s">
        <v>250</v>
      </c>
      <c r="C69" s="36"/>
      <c r="D69" s="37"/>
      <c r="E69" s="37"/>
      <c r="F69" s="37"/>
    </row>
    <row r="70" spans="1:6" ht="12.75">
      <c r="A70" s="45"/>
      <c r="B70" s="36" t="s">
        <v>251</v>
      </c>
      <c r="C70" s="38"/>
      <c r="D70" s="39"/>
      <c r="E70" s="39"/>
      <c r="F70" s="37"/>
    </row>
    <row r="71" spans="1:6" ht="25.5">
      <c r="A71" s="12">
        <v>1</v>
      </c>
      <c r="B71" s="5" t="s">
        <v>86</v>
      </c>
      <c r="C71" s="12" t="s">
        <v>15</v>
      </c>
      <c r="D71" s="19">
        <v>4</v>
      </c>
      <c r="E71" s="19"/>
      <c r="F71" s="19"/>
    </row>
    <row r="72" spans="1:6" ht="25.5">
      <c r="A72" s="12">
        <f>A71+1</f>
        <v>2</v>
      </c>
      <c r="B72" s="5" t="s">
        <v>87</v>
      </c>
      <c r="C72" s="12" t="s">
        <v>15</v>
      </c>
      <c r="D72" s="19">
        <v>16</v>
      </c>
      <c r="E72" s="19"/>
      <c r="F72" s="19"/>
    </row>
    <row r="73" spans="1:6" ht="25.5">
      <c r="A73" s="12">
        <f aca="true" t="shared" si="2" ref="A73:A84">A72+1</f>
        <v>3</v>
      </c>
      <c r="B73" s="5" t="s">
        <v>88</v>
      </c>
      <c r="C73" s="12" t="s">
        <v>15</v>
      </c>
      <c r="D73" s="19">
        <v>4</v>
      </c>
      <c r="E73" s="19"/>
      <c r="F73" s="19"/>
    </row>
    <row r="74" spans="1:6" ht="25.5">
      <c r="A74" s="12">
        <f t="shared" si="2"/>
        <v>4</v>
      </c>
      <c r="B74" s="5" t="s">
        <v>89</v>
      </c>
      <c r="C74" s="12" t="s">
        <v>15</v>
      </c>
      <c r="D74" s="19">
        <v>15</v>
      </c>
      <c r="E74" s="19"/>
      <c r="F74" s="19"/>
    </row>
    <row r="75" spans="1:6" ht="12.75">
      <c r="A75" s="12">
        <f t="shared" si="2"/>
        <v>5</v>
      </c>
      <c r="B75" s="5" t="s">
        <v>90</v>
      </c>
      <c r="C75" s="12" t="s">
        <v>15</v>
      </c>
      <c r="D75" s="19">
        <v>8</v>
      </c>
      <c r="E75" s="19"/>
      <c r="F75" s="19"/>
    </row>
    <row r="76" spans="1:6" ht="12.75">
      <c r="A76" s="12">
        <f t="shared" si="2"/>
        <v>6</v>
      </c>
      <c r="B76" s="5" t="s">
        <v>91</v>
      </c>
      <c r="C76" s="12" t="s">
        <v>15</v>
      </c>
      <c r="D76" s="19">
        <v>16</v>
      </c>
      <c r="E76" s="19"/>
      <c r="F76" s="19"/>
    </row>
    <row r="77" spans="1:6" ht="25.5">
      <c r="A77" s="12">
        <f t="shared" si="2"/>
        <v>7</v>
      </c>
      <c r="B77" s="5" t="s">
        <v>16</v>
      </c>
      <c r="C77" s="12" t="s">
        <v>7</v>
      </c>
      <c r="D77" s="19">
        <v>4</v>
      </c>
      <c r="E77" s="19"/>
      <c r="F77" s="19"/>
    </row>
    <row r="78" spans="1:6" ht="25.5">
      <c r="A78" s="12">
        <f t="shared" si="2"/>
        <v>8</v>
      </c>
      <c r="B78" s="5" t="s">
        <v>36</v>
      </c>
      <c r="C78" s="12" t="s">
        <v>7</v>
      </c>
      <c r="D78" s="19">
        <v>4</v>
      </c>
      <c r="E78" s="19"/>
      <c r="F78" s="19"/>
    </row>
    <row r="79" spans="1:6" ht="12.75">
      <c r="A79" s="12">
        <f t="shared" si="2"/>
        <v>9</v>
      </c>
      <c r="B79" s="5" t="s">
        <v>92</v>
      </c>
      <c r="C79" s="12" t="s">
        <v>7</v>
      </c>
      <c r="D79" s="19">
        <v>2</v>
      </c>
      <c r="E79" s="19"/>
      <c r="F79" s="19"/>
    </row>
    <row r="80" spans="1:6" ht="12.75">
      <c r="A80" s="12">
        <f t="shared" si="2"/>
        <v>10</v>
      </c>
      <c r="B80" s="5" t="s">
        <v>93</v>
      </c>
      <c r="C80" s="12" t="s">
        <v>7</v>
      </c>
      <c r="D80" s="19">
        <v>1</v>
      </c>
      <c r="E80" s="19"/>
      <c r="F80" s="19"/>
    </row>
    <row r="81" spans="1:6" ht="12.75">
      <c r="A81" s="12">
        <f t="shared" si="2"/>
        <v>11</v>
      </c>
      <c r="B81" s="5" t="s">
        <v>37</v>
      </c>
      <c r="C81" s="12" t="s">
        <v>7</v>
      </c>
      <c r="D81" s="19">
        <v>1</v>
      </c>
      <c r="E81" s="19"/>
      <c r="F81" s="19"/>
    </row>
    <row r="82" spans="1:6" ht="12.75">
      <c r="A82" s="12">
        <f t="shared" si="2"/>
        <v>12</v>
      </c>
      <c r="B82" s="5" t="s">
        <v>18</v>
      </c>
      <c r="C82" s="12" t="s">
        <v>7</v>
      </c>
      <c r="D82" s="19">
        <v>16</v>
      </c>
      <c r="E82" s="19"/>
      <c r="F82" s="19"/>
    </row>
    <row r="83" spans="1:6" ht="12.75">
      <c r="A83" s="12">
        <f t="shared" si="2"/>
        <v>13</v>
      </c>
      <c r="B83" s="5" t="s">
        <v>94</v>
      </c>
      <c r="C83" s="12" t="s">
        <v>7</v>
      </c>
      <c r="D83" s="19">
        <v>1</v>
      </c>
      <c r="E83" s="19"/>
      <c r="F83" s="19"/>
    </row>
    <row r="84" spans="1:6" ht="12.75">
      <c r="A84" s="12">
        <f t="shared" si="2"/>
        <v>14</v>
      </c>
      <c r="B84" s="5" t="s">
        <v>95</v>
      </c>
      <c r="C84" s="12" t="s">
        <v>7</v>
      </c>
      <c r="D84" s="19">
        <v>1</v>
      </c>
      <c r="E84" s="19"/>
      <c r="F84" s="19"/>
    </row>
    <row r="85" spans="1:6" ht="12.75">
      <c r="A85" s="46"/>
      <c r="B85" s="30" t="s">
        <v>253</v>
      </c>
      <c r="C85" s="31"/>
      <c r="D85" s="32"/>
      <c r="E85" s="32"/>
      <c r="F85" s="29"/>
    </row>
    <row r="86" spans="1:6" ht="12.75">
      <c r="A86" s="41"/>
      <c r="B86" s="40" t="s">
        <v>254</v>
      </c>
      <c r="C86" s="41"/>
      <c r="D86" s="29"/>
      <c r="E86" s="29"/>
      <c r="F86" s="29"/>
    </row>
    <row r="87" spans="1:6" ht="12.75">
      <c r="A87" s="12">
        <v>15</v>
      </c>
      <c r="B87" s="5" t="s">
        <v>96</v>
      </c>
      <c r="C87" s="12" t="s">
        <v>8</v>
      </c>
      <c r="D87" s="19">
        <v>10</v>
      </c>
      <c r="E87" s="19"/>
      <c r="F87" s="19"/>
    </row>
    <row r="88" spans="1:6" ht="12.75">
      <c r="A88" s="12">
        <f aca="true" t="shared" si="3" ref="A88:A104">A87+1</f>
        <v>16</v>
      </c>
      <c r="B88" s="5" t="s">
        <v>97</v>
      </c>
      <c r="C88" s="12" t="s">
        <v>15</v>
      </c>
      <c r="D88" s="19">
        <v>14</v>
      </c>
      <c r="E88" s="19"/>
      <c r="F88" s="19"/>
    </row>
    <row r="89" spans="1:6" ht="12.75">
      <c r="A89" s="12">
        <f t="shared" si="3"/>
        <v>17</v>
      </c>
      <c r="B89" s="5" t="s">
        <v>98</v>
      </c>
      <c r="C89" s="12" t="s">
        <v>15</v>
      </c>
      <c r="D89" s="19">
        <v>14</v>
      </c>
      <c r="E89" s="19"/>
      <c r="F89" s="19"/>
    </row>
    <row r="90" spans="1:6" ht="12.75">
      <c r="A90" s="12">
        <f t="shared" si="3"/>
        <v>18</v>
      </c>
      <c r="B90" s="5" t="s">
        <v>99</v>
      </c>
      <c r="C90" s="12" t="s">
        <v>15</v>
      </c>
      <c r="D90" s="19">
        <v>1</v>
      </c>
      <c r="E90" s="19"/>
      <c r="F90" s="19"/>
    </row>
    <row r="91" spans="1:6" ht="12.75">
      <c r="A91" s="12">
        <f t="shared" si="3"/>
        <v>19</v>
      </c>
      <c r="B91" s="5" t="s">
        <v>100</v>
      </c>
      <c r="C91" s="12" t="s">
        <v>7</v>
      </c>
      <c r="D91" s="19">
        <v>1</v>
      </c>
      <c r="E91" s="19"/>
      <c r="F91" s="19"/>
    </row>
    <row r="92" spans="1:6" ht="12.75">
      <c r="A92" s="12">
        <f t="shared" si="3"/>
        <v>20</v>
      </c>
      <c r="B92" s="5" t="s">
        <v>101</v>
      </c>
      <c r="C92" s="12" t="s">
        <v>7</v>
      </c>
      <c r="D92" s="19">
        <v>4</v>
      </c>
      <c r="E92" s="19"/>
      <c r="F92" s="19"/>
    </row>
    <row r="93" spans="1:6" ht="12.75">
      <c r="A93" s="12">
        <f t="shared" si="3"/>
        <v>21</v>
      </c>
      <c r="B93" s="5" t="s">
        <v>102</v>
      </c>
      <c r="C93" s="12" t="s">
        <v>7</v>
      </c>
      <c r="D93" s="19">
        <v>3</v>
      </c>
      <c r="E93" s="19"/>
      <c r="F93" s="19"/>
    </row>
    <row r="94" spans="1:7" ht="12.75">
      <c r="A94" s="41"/>
      <c r="B94" s="40" t="s">
        <v>255</v>
      </c>
      <c r="C94" s="41"/>
      <c r="D94" s="29"/>
      <c r="E94" s="29"/>
      <c r="F94" s="29"/>
      <c r="G94" s="42"/>
    </row>
    <row r="95" spans="1:6" ht="12.75">
      <c r="A95" s="12">
        <v>22</v>
      </c>
      <c r="B95" s="5" t="s">
        <v>103</v>
      </c>
      <c r="C95" s="12" t="s">
        <v>7</v>
      </c>
      <c r="D95" s="19">
        <v>4</v>
      </c>
      <c r="E95" s="19"/>
      <c r="F95" s="19"/>
    </row>
    <row r="96" spans="1:6" ht="12.75">
      <c r="A96" s="12">
        <f t="shared" si="3"/>
        <v>23</v>
      </c>
      <c r="B96" s="5" t="s">
        <v>104</v>
      </c>
      <c r="C96" s="12" t="s">
        <v>7</v>
      </c>
      <c r="D96" s="19">
        <v>2</v>
      </c>
      <c r="E96" s="19"/>
      <c r="F96" s="19"/>
    </row>
    <row r="97" spans="1:6" ht="12.75">
      <c r="A97" s="12">
        <f t="shared" si="3"/>
        <v>24</v>
      </c>
      <c r="B97" s="5" t="s">
        <v>105</v>
      </c>
      <c r="C97" s="12" t="s">
        <v>7</v>
      </c>
      <c r="D97" s="19">
        <v>4</v>
      </c>
      <c r="E97" s="19"/>
      <c r="F97" s="19"/>
    </row>
    <row r="98" spans="1:6" ht="12.75">
      <c r="A98" s="12">
        <f t="shared" si="3"/>
        <v>25</v>
      </c>
      <c r="B98" s="5" t="s">
        <v>106</v>
      </c>
      <c r="C98" s="12" t="s">
        <v>7</v>
      </c>
      <c r="D98" s="19">
        <v>3</v>
      </c>
      <c r="E98" s="19"/>
      <c r="F98" s="19"/>
    </row>
    <row r="99" spans="1:6" ht="12.75">
      <c r="A99" s="12">
        <f t="shared" si="3"/>
        <v>26</v>
      </c>
      <c r="B99" s="5" t="s">
        <v>107</v>
      </c>
      <c r="C99" s="12" t="s">
        <v>7</v>
      </c>
      <c r="D99" s="19">
        <v>4</v>
      </c>
      <c r="E99" s="19"/>
      <c r="F99" s="19"/>
    </row>
    <row r="100" spans="1:6" ht="12.75">
      <c r="A100" s="41"/>
      <c r="B100" s="40" t="s">
        <v>256</v>
      </c>
      <c r="C100" s="41"/>
      <c r="D100" s="29"/>
      <c r="E100" s="29"/>
      <c r="F100" s="29"/>
    </row>
    <row r="101" spans="1:6" ht="12.75">
      <c r="A101" s="12">
        <v>27</v>
      </c>
      <c r="B101" s="5" t="s">
        <v>108</v>
      </c>
      <c r="C101" s="12" t="s">
        <v>15</v>
      </c>
      <c r="D101" s="19">
        <v>10</v>
      </c>
      <c r="E101" s="19"/>
      <c r="F101" s="19"/>
    </row>
    <row r="102" spans="1:6" ht="12.75">
      <c r="A102" s="12">
        <f t="shared" si="3"/>
        <v>28</v>
      </c>
      <c r="B102" s="5" t="s">
        <v>19</v>
      </c>
      <c r="C102" s="12" t="s">
        <v>7</v>
      </c>
      <c r="D102" s="19">
        <v>3</v>
      </c>
      <c r="E102" s="19"/>
      <c r="F102" s="19"/>
    </row>
    <row r="103" spans="1:6" ht="12.75">
      <c r="A103" s="12">
        <f t="shared" si="3"/>
        <v>29</v>
      </c>
      <c r="B103" s="5" t="s">
        <v>109</v>
      </c>
      <c r="C103" s="12" t="s">
        <v>7</v>
      </c>
      <c r="D103" s="19">
        <v>5</v>
      </c>
      <c r="E103" s="19"/>
      <c r="F103" s="19"/>
    </row>
    <row r="104" spans="1:6" ht="12.75">
      <c r="A104" s="12">
        <f t="shared" si="3"/>
        <v>30</v>
      </c>
      <c r="B104" s="5" t="s">
        <v>110</v>
      </c>
      <c r="C104" s="12" t="s">
        <v>15</v>
      </c>
      <c r="D104" s="19">
        <v>10</v>
      </c>
      <c r="E104" s="19"/>
      <c r="F104" s="19"/>
    </row>
    <row r="105" spans="1:6" ht="12.75">
      <c r="A105" s="46"/>
      <c r="B105" s="30" t="s">
        <v>257</v>
      </c>
      <c r="C105" s="31"/>
      <c r="D105" s="32"/>
      <c r="E105" s="32"/>
      <c r="F105" s="29"/>
    </row>
    <row r="106" spans="1:6" ht="12.75">
      <c r="A106" s="41"/>
      <c r="B106" s="40" t="s">
        <v>258</v>
      </c>
      <c r="C106" s="41"/>
      <c r="D106" s="29"/>
      <c r="E106" s="29"/>
      <c r="F106" s="29"/>
    </row>
    <row r="107" spans="1:6" ht="12.75">
      <c r="A107" s="12">
        <v>31</v>
      </c>
      <c r="B107" s="5" t="s">
        <v>111</v>
      </c>
      <c r="C107" s="12" t="s">
        <v>6</v>
      </c>
      <c r="D107" s="19">
        <v>9</v>
      </c>
      <c r="E107" s="19"/>
      <c r="F107" s="19"/>
    </row>
    <row r="108" spans="1:6" ht="12.75">
      <c r="A108" s="12">
        <f aca="true" t="shared" si="4" ref="A108:A147">A107+1</f>
        <v>32</v>
      </c>
      <c r="B108" s="5" t="s">
        <v>112</v>
      </c>
      <c r="C108" s="12" t="s">
        <v>69</v>
      </c>
      <c r="D108" s="19">
        <v>102.6</v>
      </c>
      <c r="E108" s="19"/>
      <c r="F108" s="19"/>
    </row>
    <row r="109" spans="1:6" ht="25.5">
      <c r="A109" s="12">
        <f t="shared" si="4"/>
        <v>33</v>
      </c>
      <c r="B109" s="5" t="s">
        <v>113</v>
      </c>
      <c r="C109" s="12" t="s">
        <v>69</v>
      </c>
      <c r="D109" s="19">
        <v>11.6</v>
      </c>
      <c r="E109" s="19"/>
      <c r="F109" s="19"/>
    </row>
    <row r="110" spans="1:6" ht="25.5">
      <c r="A110" s="12">
        <f t="shared" si="4"/>
        <v>34</v>
      </c>
      <c r="B110" s="5" t="s">
        <v>114</v>
      </c>
      <c r="C110" s="12" t="s">
        <v>6</v>
      </c>
      <c r="D110" s="19">
        <v>254</v>
      </c>
      <c r="E110" s="19"/>
      <c r="F110" s="19"/>
    </row>
    <row r="111" spans="1:6" ht="25.5">
      <c r="A111" s="12">
        <f t="shared" si="4"/>
        <v>35</v>
      </c>
      <c r="B111" s="5" t="s">
        <v>115</v>
      </c>
      <c r="C111" s="12" t="s">
        <v>69</v>
      </c>
      <c r="D111" s="19">
        <v>45.2</v>
      </c>
      <c r="E111" s="19"/>
      <c r="F111" s="19"/>
    </row>
    <row r="112" spans="1:6" ht="12.75">
      <c r="A112" s="12">
        <f t="shared" si="4"/>
        <v>36</v>
      </c>
      <c r="B112" s="5" t="s">
        <v>116</v>
      </c>
      <c r="C112" s="12" t="s">
        <v>69</v>
      </c>
      <c r="D112" s="19">
        <v>69</v>
      </c>
      <c r="E112" s="19"/>
      <c r="F112" s="19"/>
    </row>
    <row r="113" spans="1:6" ht="25.5">
      <c r="A113" s="12">
        <f t="shared" si="4"/>
        <v>37</v>
      </c>
      <c r="B113" s="5" t="s">
        <v>117</v>
      </c>
      <c r="C113" s="12" t="s">
        <v>69</v>
      </c>
      <c r="D113" s="19">
        <v>69</v>
      </c>
      <c r="E113" s="19"/>
      <c r="F113" s="19"/>
    </row>
    <row r="114" spans="1:6" ht="25.5">
      <c r="A114" s="12">
        <f t="shared" si="4"/>
        <v>38</v>
      </c>
      <c r="B114" s="5" t="s">
        <v>118</v>
      </c>
      <c r="C114" s="12" t="s">
        <v>15</v>
      </c>
      <c r="D114" s="19">
        <v>118</v>
      </c>
      <c r="E114" s="19"/>
      <c r="F114" s="19"/>
    </row>
    <row r="115" spans="1:6" ht="12.75">
      <c r="A115" s="12">
        <f t="shared" si="4"/>
        <v>39</v>
      </c>
      <c r="B115" s="5" t="s">
        <v>119</v>
      </c>
      <c r="C115" s="12" t="s">
        <v>69</v>
      </c>
      <c r="D115" s="19">
        <v>40</v>
      </c>
      <c r="E115" s="19"/>
      <c r="F115" s="19"/>
    </row>
    <row r="116" spans="1:6" ht="12.75">
      <c r="A116" s="12">
        <f t="shared" si="4"/>
        <v>40</v>
      </c>
      <c r="B116" s="5" t="s">
        <v>120</v>
      </c>
      <c r="C116" s="12" t="s">
        <v>69</v>
      </c>
      <c r="D116" s="19">
        <v>3.65</v>
      </c>
      <c r="E116" s="19"/>
      <c r="F116" s="19"/>
    </row>
    <row r="117" spans="1:6" ht="25.5">
      <c r="A117" s="12">
        <f t="shared" si="4"/>
        <v>41</v>
      </c>
      <c r="B117" s="5" t="s">
        <v>121</v>
      </c>
      <c r="C117" s="12" t="s">
        <v>69</v>
      </c>
      <c r="D117" s="19">
        <v>3.65</v>
      </c>
      <c r="E117" s="19"/>
      <c r="F117" s="19"/>
    </row>
    <row r="118" spans="1:6" ht="12.75">
      <c r="A118" s="12">
        <f t="shared" si="4"/>
        <v>42</v>
      </c>
      <c r="B118" s="5" t="s">
        <v>122</v>
      </c>
      <c r="C118" s="12" t="s">
        <v>15</v>
      </c>
      <c r="D118" s="19">
        <v>127</v>
      </c>
      <c r="E118" s="19"/>
      <c r="F118" s="19"/>
    </row>
    <row r="119" spans="1:6" ht="12.75">
      <c r="A119" s="41"/>
      <c r="B119" s="40" t="s">
        <v>259</v>
      </c>
      <c r="C119" s="41"/>
      <c r="D119" s="29"/>
      <c r="E119" s="29"/>
      <c r="F119" s="29"/>
    </row>
    <row r="120" spans="1:6" ht="25.5">
      <c r="A120" s="12">
        <v>43</v>
      </c>
      <c r="B120" s="5" t="s">
        <v>118</v>
      </c>
      <c r="C120" s="12" t="s">
        <v>15</v>
      </c>
      <c r="D120" s="19">
        <v>9</v>
      </c>
      <c r="E120" s="19"/>
      <c r="F120" s="19"/>
    </row>
    <row r="121" spans="1:6" ht="12.75">
      <c r="A121" s="12">
        <f t="shared" si="4"/>
        <v>44</v>
      </c>
      <c r="B121" s="5" t="s">
        <v>123</v>
      </c>
      <c r="C121" s="12" t="s">
        <v>7</v>
      </c>
      <c r="D121" s="19">
        <v>1</v>
      </c>
      <c r="E121" s="19"/>
      <c r="F121" s="19"/>
    </row>
    <row r="122" spans="1:6" ht="12.75">
      <c r="A122" s="12">
        <f t="shared" si="4"/>
        <v>45</v>
      </c>
      <c r="B122" s="5" t="s">
        <v>124</v>
      </c>
      <c r="C122" s="12" t="s">
        <v>7</v>
      </c>
      <c r="D122" s="19">
        <v>1</v>
      </c>
      <c r="E122" s="19"/>
      <c r="F122" s="19"/>
    </row>
    <row r="123" spans="1:6" ht="12.75">
      <c r="A123" s="12">
        <f t="shared" si="4"/>
        <v>46</v>
      </c>
      <c r="B123" s="5" t="s">
        <v>125</v>
      </c>
      <c r="C123" s="12" t="s">
        <v>7</v>
      </c>
      <c r="D123" s="19">
        <v>1</v>
      </c>
      <c r="E123" s="19"/>
      <c r="F123" s="19"/>
    </row>
    <row r="124" spans="1:6" ht="12.75">
      <c r="A124" s="12">
        <f t="shared" si="4"/>
        <v>47</v>
      </c>
      <c r="B124" s="5" t="s">
        <v>126</v>
      </c>
      <c r="C124" s="12" t="s">
        <v>7</v>
      </c>
      <c r="D124" s="19">
        <v>1</v>
      </c>
      <c r="E124" s="19"/>
      <c r="F124" s="19"/>
    </row>
    <row r="125" spans="1:6" ht="12.75">
      <c r="A125" s="12">
        <f t="shared" si="4"/>
        <v>48</v>
      </c>
      <c r="B125" s="5" t="s">
        <v>127</v>
      </c>
      <c r="C125" s="12" t="s">
        <v>7</v>
      </c>
      <c r="D125" s="19">
        <v>1</v>
      </c>
      <c r="E125" s="19"/>
      <c r="F125" s="19"/>
    </row>
    <row r="126" spans="1:6" ht="12.75">
      <c r="A126" s="12">
        <f t="shared" si="4"/>
        <v>49</v>
      </c>
      <c r="B126" s="5" t="s">
        <v>128</v>
      </c>
      <c r="C126" s="12" t="s">
        <v>7</v>
      </c>
      <c r="D126" s="19">
        <v>1</v>
      </c>
      <c r="E126" s="19"/>
      <c r="F126" s="19"/>
    </row>
    <row r="127" spans="1:6" ht="12.75">
      <c r="A127" s="12">
        <f t="shared" si="4"/>
        <v>50</v>
      </c>
      <c r="B127" s="5" t="s">
        <v>129</v>
      </c>
      <c r="C127" s="12" t="s">
        <v>7</v>
      </c>
      <c r="D127" s="19">
        <v>1</v>
      </c>
      <c r="E127" s="19"/>
      <c r="F127" s="19"/>
    </row>
    <row r="128" spans="1:6" ht="12.75">
      <c r="A128" s="12">
        <f t="shared" si="4"/>
        <v>51</v>
      </c>
      <c r="B128" s="5" t="s">
        <v>130</v>
      </c>
      <c r="C128" s="12" t="s">
        <v>7</v>
      </c>
      <c r="D128" s="19">
        <v>1</v>
      </c>
      <c r="E128" s="19"/>
      <c r="F128" s="19"/>
    </row>
    <row r="129" spans="1:6" ht="12.75">
      <c r="A129" s="12">
        <f t="shared" si="4"/>
        <v>52</v>
      </c>
      <c r="B129" s="5" t="s">
        <v>131</v>
      </c>
      <c r="C129" s="12" t="s">
        <v>7</v>
      </c>
      <c r="D129" s="19">
        <v>2</v>
      </c>
      <c r="E129" s="19"/>
      <c r="F129" s="19"/>
    </row>
    <row r="130" spans="1:6" ht="12.75">
      <c r="A130" s="12">
        <f t="shared" si="4"/>
        <v>53</v>
      </c>
      <c r="B130" s="5" t="s">
        <v>132</v>
      </c>
      <c r="C130" s="12" t="s">
        <v>7</v>
      </c>
      <c r="D130" s="19">
        <v>2</v>
      </c>
      <c r="E130" s="19"/>
      <c r="F130" s="19"/>
    </row>
    <row r="131" spans="1:6" ht="12.75">
      <c r="A131" s="12">
        <f t="shared" si="4"/>
        <v>54</v>
      </c>
      <c r="B131" s="5" t="s">
        <v>133</v>
      </c>
      <c r="C131" s="12" t="s">
        <v>15</v>
      </c>
      <c r="D131" s="19">
        <v>127</v>
      </c>
      <c r="E131" s="19"/>
      <c r="F131" s="19"/>
    </row>
    <row r="132" spans="1:6" ht="12.75">
      <c r="A132" s="12">
        <f t="shared" si="4"/>
        <v>55</v>
      </c>
      <c r="B132" s="5" t="s">
        <v>134</v>
      </c>
      <c r="C132" s="12" t="s">
        <v>15</v>
      </c>
      <c r="D132" s="19">
        <v>127</v>
      </c>
      <c r="E132" s="19"/>
      <c r="F132" s="19"/>
    </row>
    <row r="133" spans="1:6" ht="12.75">
      <c r="A133" s="41"/>
      <c r="B133" s="40" t="s">
        <v>260</v>
      </c>
      <c r="C133" s="41"/>
      <c r="D133" s="29"/>
      <c r="E133" s="29"/>
      <c r="F133" s="29"/>
    </row>
    <row r="134" spans="1:6" ht="12.75">
      <c r="A134" s="12">
        <v>56</v>
      </c>
      <c r="B134" s="5" t="s">
        <v>111</v>
      </c>
      <c r="C134" s="12" t="s">
        <v>6</v>
      </c>
      <c r="D134" s="19">
        <v>50</v>
      </c>
      <c r="E134" s="19"/>
      <c r="F134" s="19"/>
    </row>
    <row r="135" spans="1:6" ht="12.75">
      <c r="A135" s="12">
        <f t="shared" si="4"/>
        <v>57</v>
      </c>
      <c r="B135" s="5" t="s">
        <v>112</v>
      </c>
      <c r="C135" s="12" t="s">
        <v>69</v>
      </c>
      <c r="D135" s="19">
        <v>58.75</v>
      </c>
      <c r="E135" s="19"/>
      <c r="F135" s="19"/>
    </row>
    <row r="136" spans="1:6" ht="25.5">
      <c r="A136" s="12">
        <f t="shared" si="4"/>
        <v>58</v>
      </c>
      <c r="B136" s="5" t="s">
        <v>113</v>
      </c>
      <c r="C136" s="12" t="s">
        <v>69</v>
      </c>
      <c r="D136" s="19">
        <v>6.53</v>
      </c>
      <c r="E136" s="19"/>
      <c r="F136" s="19"/>
    </row>
    <row r="137" spans="1:6" ht="25.5">
      <c r="A137" s="12">
        <f t="shared" si="4"/>
        <v>59</v>
      </c>
      <c r="B137" s="5" t="s">
        <v>135</v>
      </c>
      <c r="C137" s="12" t="s">
        <v>6</v>
      </c>
      <c r="D137" s="19">
        <v>102</v>
      </c>
      <c r="E137" s="19"/>
      <c r="F137" s="19"/>
    </row>
    <row r="138" spans="1:6" ht="25.5">
      <c r="A138" s="12">
        <f t="shared" si="4"/>
        <v>60</v>
      </c>
      <c r="B138" s="5" t="s">
        <v>115</v>
      </c>
      <c r="C138" s="12" t="s">
        <v>69</v>
      </c>
      <c r="D138" s="19">
        <v>47.2</v>
      </c>
      <c r="E138" s="19"/>
      <c r="F138" s="19"/>
    </row>
    <row r="139" spans="1:6" ht="12.75">
      <c r="A139" s="12">
        <f t="shared" si="4"/>
        <v>61</v>
      </c>
      <c r="B139" s="5" t="s">
        <v>116</v>
      </c>
      <c r="C139" s="12" t="s">
        <v>69</v>
      </c>
      <c r="D139" s="19">
        <v>10.08</v>
      </c>
      <c r="E139" s="19"/>
      <c r="F139" s="19"/>
    </row>
    <row r="140" spans="1:6" ht="25.5">
      <c r="A140" s="12">
        <f t="shared" si="4"/>
        <v>62</v>
      </c>
      <c r="B140" s="5" t="s">
        <v>117</v>
      </c>
      <c r="C140" s="12" t="s">
        <v>69</v>
      </c>
      <c r="D140" s="19">
        <v>10.08</v>
      </c>
      <c r="E140" s="19"/>
      <c r="F140" s="19"/>
    </row>
    <row r="141" spans="1:6" ht="12.75">
      <c r="A141" s="12">
        <f t="shared" si="4"/>
        <v>63</v>
      </c>
      <c r="B141" s="5" t="s">
        <v>119</v>
      </c>
      <c r="C141" s="12" t="s">
        <v>69</v>
      </c>
      <c r="D141" s="19">
        <v>27.2</v>
      </c>
      <c r="E141" s="19"/>
      <c r="F141" s="19"/>
    </row>
    <row r="142" spans="1:6" ht="12.75">
      <c r="A142" s="12">
        <f t="shared" si="4"/>
        <v>64</v>
      </c>
      <c r="B142" s="5" t="s">
        <v>120</v>
      </c>
      <c r="C142" s="12" t="s">
        <v>69</v>
      </c>
      <c r="D142" s="19">
        <v>20</v>
      </c>
      <c r="E142" s="19"/>
      <c r="F142" s="19"/>
    </row>
    <row r="143" spans="1:6" ht="25.5">
      <c r="A143" s="12">
        <f t="shared" si="4"/>
        <v>65</v>
      </c>
      <c r="B143" s="5" t="s">
        <v>121</v>
      </c>
      <c r="C143" s="12" t="s">
        <v>69</v>
      </c>
      <c r="D143" s="19">
        <v>20</v>
      </c>
      <c r="E143" s="19"/>
      <c r="F143" s="19"/>
    </row>
    <row r="144" spans="1:6" ht="12.75">
      <c r="A144" s="12">
        <f t="shared" si="4"/>
        <v>66</v>
      </c>
      <c r="B144" s="5" t="s">
        <v>136</v>
      </c>
      <c r="C144" s="12" t="s">
        <v>15</v>
      </c>
      <c r="D144" s="19">
        <v>34</v>
      </c>
      <c r="E144" s="19"/>
      <c r="F144" s="19"/>
    </row>
    <row r="145" spans="1:6" ht="25.5">
      <c r="A145" s="12">
        <f t="shared" si="4"/>
        <v>67</v>
      </c>
      <c r="B145" s="5" t="s">
        <v>137</v>
      </c>
      <c r="C145" s="12" t="s">
        <v>7</v>
      </c>
      <c r="D145" s="19">
        <v>1</v>
      </c>
      <c r="E145" s="19"/>
      <c r="F145" s="19"/>
    </row>
    <row r="146" spans="1:6" ht="12.75">
      <c r="A146" s="12">
        <f t="shared" si="4"/>
        <v>68</v>
      </c>
      <c r="B146" s="5" t="s">
        <v>138</v>
      </c>
      <c r="C146" s="12" t="s">
        <v>7</v>
      </c>
      <c r="D146" s="19">
        <v>1</v>
      </c>
      <c r="E146" s="19"/>
      <c r="F146" s="19"/>
    </row>
    <row r="147" spans="1:6" ht="12.75">
      <c r="A147" s="12">
        <f t="shared" si="4"/>
        <v>69</v>
      </c>
      <c r="B147" s="5" t="s">
        <v>139</v>
      </c>
      <c r="C147" s="12" t="s">
        <v>15</v>
      </c>
      <c r="D147" s="19">
        <v>34</v>
      </c>
      <c r="E147" s="19"/>
      <c r="F147" s="19"/>
    </row>
    <row r="148" spans="1:6" ht="12.75">
      <c r="A148" s="36"/>
      <c r="B148" s="43"/>
      <c r="C148" s="36"/>
      <c r="D148" s="37"/>
      <c r="E148" s="37" t="s">
        <v>20</v>
      </c>
      <c r="F148" s="37">
        <f>SUM(F71:F147)</f>
        <v>0</v>
      </c>
    </row>
    <row r="149" spans="1:6" ht="12.75">
      <c r="A149" s="47"/>
      <c r="B149" s="48" t="s">
        <v>252</v>
      </c>
      <c r="C149" s="49"/>
      <c r="D149" s="50"/>
      <c r="E149" s="50"/>
      <c r="F149" s="51"/>
    </row>
    <row r="150" spans="1:6" ht="12.75">
      <c r="A150" s="52"/>
      <c r="B150" s="53" t="s">
        <v>261</v>
      </c>
      <c r="C150" s="54"/>
      <c r="D150" s="55"/>
      <c r="E150" s="55"/>
      <c r="F150" s="56"/>
    </row>
    <row r="151" spans="1:6" ht="12.75">
      <c r="A151" s="12">
        <v>1</v>
      </c>
      <c r="B151" s="5" t="s">
        <v>140</v>
      </c>
      <c r="C151" s="12" t="s">
        <v>7</v>
      </c>
      <c r="D151" s="19">
        <v>142</v>
      </c>
      <c r="E151" s="19"/>
      <c r="F151" s="19"/>
    </row>
    <row r="152" spans="1:6" ht="12.75">
      <c r="A152" s="12">
        <f>A151+1</f>
        <v>2</v>
      </c>
      <c r="B152" s="5" t="s">
        <v>141</v>
      </c>
      <c r="C152" s="12" t="s">
        <v>7</v>
      </c>
      <c r="D152" s="19">
        <f>D151</f>
        <v>142</v>
      </c>
      <c r="E152" s="19"/>
      <c r="F152" s="19"/>
    </row>
    <row r="153" spans="1:6" ht="25.5">
      <c r="A153" s="12">
        <f aca="true" t="shared" si="5" ref="A153:A162">A152+1</f>
        <v>3</v>
      </c>
      <c r="B153" s="5" t="s">
        <v>142</v>
      </c>
      <c r="C153" s="12" t="s">
        <v>7</v>
      </c>
      <c r="D153" s="19">
        <f>D152</f>
        <v>142</v>
      </c>
      <c r="E153" s="19"/>
      <c r="F153" s="19"/>
    </row>
    <row r="154" spans="1:6" ht="12.75">
      <c r="A154" s="12">
        <f t="shared" si="5"/>
        <v>4</v>
      </c>
      <c r="B154" s="5" t="s">
        <v>143</v>
      </c>
      <c r="C154" s="12" t="s">
        <v>8</v>
      </c>
      <c r="D154" s="19">
        <f>D157*1.1</f>
        <v>2310</v>
      </c>
      <c r="E154" s="19"/>
      <c r="F154" s="19"/>
    </row>
    <row r="155" spans="1:6" ht="12.75">
      <c r="A155" s="12">
        <f t="shared" si="5"/>
        <v>5</v>
      </c>
      <c r="B155" s="5" t="s">
        <v>144</v>
      </c>
      <c r="C155" s="12" t="s">
        <v>7</v>
      </c>
      <c r="D155" s="19">
        <v>145</v>
      </c>
      <c r="E155" s="19"/>
      <c r="F155" s="19"/>
    </row>
    <row r="156" spans="1:6" ht="12.75">
      <c r="A156" s="12">
        <f t="shared" si="5"/>
        <v>6</v>
      </c>
      <c r="B156" s="5" t="s">
        <v>145</v>
      </c>
      <c r="C156" s="12" t="s">
        <v>7</v>
      </c>
      <c r="D156" s="19">
        <f>D155</f>
        <v>145</v>
      </c>
      <c r="E156" s="19"/>
      <c r="F156" s="19"/>
    </row>
    <row r="157" spans="1:6" ht="25.5">
      <c r="A157" s="12">
        <f t="shared" si="5"/>
        <v>7</v>
      </c>
      <c r="B157" s="5" t="s">
        <v>146</v>
      </c>
      <c r="C157" s="12" t="s">
        <v>8</v>
      </c>
      <c r="D157" s="19">
        <v>2100</v>
      </c>
      <c r="E157" s="19"/>
      <c r="F157" s="19"/>
    </row>
    <row r="158" spans="1:6" ht="12.75">
      <c r="A158" s="12">
        <f t="shared" si="5"/>
        <v>8</v>
      </c>
      <c r="B158" s="5" t="s">
        <v>147</v>
      </c>
      <c r="C158" s="12" t="s">
        <v>7</v>
      </c>
      <c r="D158" s="19">
        <v>1</v>
      </c>
      <c r="E158" s="19"/>
      <c r="F158" s="19"/>
    </row>
    <row r="159" spans="1:6" ht="12.75">
      <c r="A159" s="12">
        <f t="shared" si="5"/>
        <v>9</v>
      </c>
      <c r="B159" s="5" t="s">
        <v>148</v>
      </c>
      <c r="C159" s="12" t="s">
        <v>8</v>
      </c>
      <c r="D159" s="19">
        <f>D153*4*1.2</f>
        <v>681.6</v>
      </c>
      <c r="E159" s="19"/>
      <c r="F159" s="19"/>
    </row>
    <row r="160" spans="1:6" ht="12.75">
      <c r="A160" s="12">
        <f t="shared" si="5"/>
        <v>10</v>
      </c>
      <c r="B160" s="5" t="s">
        <v>149</v>
      </c>
      <c r="C160" s="12" t="s">
        <v>8</v>
      </c>
      <c r="D160" s="20">
        <f>D157*1.3</f>
        <v>2730</v>
      </c>
      <c r="E160" s="19"/>
      <c r="F160" s="19"/>
    </row>
    <row r="161" spans="1:6" ht="12.75">
      <c r="A161" s="12">
        <f t="shared" si="5"/>
        <v>11</v>
      </c>
      <c r="B161" s="5" t="s">
        <v>150</v>
      </c>
      <c r="C161" s="12" t="s">
        <v>8</v>
      </c>
      <c r="D161" s="20">
        <v>10</v>
      </c>
      <c r="E161" s="19"/>
      <c r="F161" s="19"/>
    </row>
    <row r="162" spans="1:6" ht="12.75">
      <c r="A162" s="12">
        <f t="shared" si="5"/>
        <v>12</v>
      </c>
      <c r="B162" s="13" t="s">
        <v>151</v>
      </c>
      <c r="C162" s="14" t="s">
        <v>7</v>
      </c>
      <c r="D162" s="20">
        <v>57</v>
      </c>
      <c r="E162" s="20"/>
      <c r="F162" s="19"/>
    </row>
    <row r="163" spans="1:6" ht="12.75">
      <c r="A163" s="52"/>
      <c r="B163" s="53" t="s">
        <v>262</v>
      </c>
      <c r="C163" s="54"/>
      <c r="D163" s="55"/>
      <c r="E163" s="55"/>
      <c r="F163" s="56"/>
    </row>
    <row r="164" spans="1:6" ht="25.5">
      <c r="A164" s="12">
        <v>13</v>
      </c>
      <c r="B164" s="13" t="s">
        <v>152</v>
      </c>
      <c r="C164" s="14" t="s">
        <v>7</v>
      </c>
      <c r="D164" s="20">
        <v>13</v>
      </c>
      <c r="E164" s="20"/>
      <c r="F164" s="19"/>
    </row>
    <row r="165" spans="1:6" ht="12.75">
      <c r="A165" s="12">
        <f>A164+1</f>
        <v>14</v>
      </c>
      <c r="B165" s="13" t="s">
        <v>153</v>
      </c>
      <c r="C165" s="14" t="s">
        <v>7</v>
      </c>
      <c r="D165" s="20">
        <v>13</v>
      </c>
      <c r="E165" s="20"/>
      <c r="F165" s="19"/>
    </row>
    <row r="166" spans="1:6" ht="12.75">
      <c r="A166" s="12">
        <f>A165+1</f>
        <v>15</v>
      </c>
      <c r="B166" s="13" t="s">
        <v>154</v>
      </c>
      <c r="C166" s="14" t="s">
        <v>8</v>
      </c>
      <c r="D166" s="20">
        <v>1450</v>
      </c>
      <c r="E166" s="20"/>
      <c r="F166" s="19"/>
    </row>
    <row r="167" spans="1:6" ht="25.5">
      <c r="A167" s="12">
        <f>A166+1</f>
        <v>16</v>
      </c>
      <c r="B167" s="13" t="s">
        <v>155</v>
      </c>
      <c r="C167" s="14" t="s">
        <v>7</v>
      </c>
      <c r="D167" s="20">
        <v>1</v>
      </c>
      <c r="E167" s="20"/>
      <c r="F167" s="19"/>
    </row>
    <row r="168" spans="1:6" ht="12.75">
      <c r="A168" s="68"/>
      <c r="B168" s="10"/>
      <c r="C168" s="68"/>
      <c r="D168" s="51"/>
      <c r="E168" s="51" t="s">
        <v>20</v>
      </c>
      <c r="F168" s="51">
        <f>SUM(F151:F167)</f>
        <v>0</v>
      </c>
    </row>
    <row r="169" spans="1:6" ht="12.75">
      <c r="A169" s="69"/>
      <c r="B169" s="74" t="s">
        <v>263</v>
      </c>
      <c r="C169" s="70"/>
      <c r="D169" s="71"/>
      <c r="E169" s="71"/>
      <c r="F169" s="72"/>
    </row>
    <row r="170" spans="1:6" ht="12.75" customHeight="1">
      <c r="A170" s="73"/>
      <c r="B170" s="74" t="s">
        <v>264</v>
      </c>
      <c r="C170" s="75"/>
      <c r="D170" s="76"/>
      <c r="E170" s="76"/>
      <c r="F170" s="72"/>
    </row>
    <row r="171" spans="1:6" ht="12.75">
      <c r="A171" s="77"/>
      <c r="B171" s="11" t="s">
        <v>265</v>
      </c>
      <c r="C171" s="77"/>
      <c r="D171" s="72"/>
      <c r="E171" s="72"/>
      <c r="F171" s="72"/>
    </row>
    <row r="172" spans="1:6" ht="12.75">
      <c r="A172" s="12">
        <f aca="true" t="shared" si="6" ref="A172:A196">A171+1</f>
        <v>1</v>
      </c>
      <c r="B172" s="5" t="s">
        <v>156</v>
      </c>
      <c r="C172" s="12" t="s">
        <v>17</v>
      </c>
      <c r="D172" s="19">
        <v>6</v>
      </c>
      <c r="E172" s="19"/>
      <c r="F172" s="19"/>
    </row>
    <row r="173" spans="1:6" ht="12.75">
      <c r="A173" s="12">
        <f t="shared" si="6"/>
        <v>2</v>
      </c>
      <c r="B173" s="5" t="s">
        <v>157</v>
      </c>
      <c r="C173" s="12" t="s">
        <v>17</v>
      </c>
      <c r="D173" s="19">
        <v>2</v>
      </c>
      <c r="E173" s="19"/>
      <c r="F173" s="19"/>
    </row>
    <row r="174" spans="1:6" ht="12.75">
      <c r="A174" s="12">
        <v>5</v>
      </c>
      <c r="B174" s="5" t="s">
        <v>158</v>
      </c>
      <c r="C174" s="12" t="s">
        <v>17</v>
      </c>
      <c r="D174" s="19">
        <v>4</v>
      </c>
      <c r="E174" s="19"/>
      <c r="F174" s="19"/>
    </row>
    <row r="175" spans="1:6" ht="12.75">
      <c r="A175" s="12">
        <f t="shared" si="6"/>
        <v>6</v>
      </c>
      <c r="B175" s="5" t="s">
        <v>159</v>
      </c>
      <c r="C175" s="12" t="s">
        <v>17</v>
      </c>
      <c r="D175" s="19">
        <v>47</v>
      </c>
      <c r="E175" s="19"/>
      <c r="F175" s="19"/>
    </row>
    <row r="176" spans="1:6" ht="12.75">
      <c r="A176" s="12">
        <f t="shared" si="6"/>
        <v>7</v>
      </c>
      <c r="B176" s="5" t="s">
        <v>160</v>
      </c>
      <c r="C176" s="12" t="s">
        <v>17</v>
      </c>
      <c r="D176" s="19">
        <v>16</v>
      </c>
      <c r="E176" s="19"/>
      <c r="F176" s="19"/>
    </row>
    <row r="177" spans="1:6" ht="12.75">
      <c r="A177" s="12">
        <f t="shared" si="6"/>
        <v>8</v>
      </c>
      <c r="B177" s="5" t="s">
        <v>161</v>
      </c>
      <c r="C177" s="12" t="s">
        <v>17</v>
      </c>
      <c r="D177" s="19">
        <v>6</v>
      </c>
      <c r="E177" s="19"/>
      <c r="F177" s="19"/>
    </row>
    <row r="178" spans="1:6" ht="12.75">
      <c r="A178" s="12">
        <f t="shared" si="6"/>
        <v>9</v>
      </c>
      <c r="B178" s="5" t="s">
        <v>162</v>
      </c>
      <c r="C178" s="12" t="s">
        <v>17</v>
      </c>
      <c r="D178" s="20">
        <v>11</v>
      </c>
      <c r="E178" s="19"/>
      <c r="F178" s="19"/>
    </row>
    <row r="179" spans="1:6" ht="12.75">
      <c r="A179" s="62"/>
      <c r="B179" s="63" t="s">
        <v>266</v>
      </c>
      <c r="C179" s="62"/>
      <c r="D179" s="57"/>
      <c r="E179" s="57"/>
      <c r="F179" s="57"/>
    </row>
    <row r="180" spans="1:6" ht="12.75">
      <c r="A180" s="12">
        <v>10</v>
      </c>
      <c r="B180" s="13" t="s">
        <v>163</v>
      </c>
      <c r="C180" s="14" t="s">
        <v>17</v>
      </c>
      <c r="D180" s="20">
        <v>41</v>
      </c>
      <c r="E180" s="20"/>
      <c r="F180" s="19"/>
    </row>
    <row r="181" spans="1:6" ht="12.75">
      <c r="A181" s="12">
        <f t="shared" si="6"/>
        <v>11</v>
      </c>
      <c r="B181" s="13" t="s">
        <v>164</v>
      </c>
      <c r="C181" s="14" t="s">
        <v>17</v>
      </c>
      <c r="D181" s="20">
        <v>247</v>
      </c>
      <c r="E181" s="20"/>
      <c r="F181" s="19"/>
    </row>
    <row r="182" spans="1:6" ht="12.75">
      <c r="A182" s="12">
        <f t="shared" si="6"/>
        <v>12</v>
      </c>
      <c r="B182" s="13" t="s">
        <v>165</v>
      </c>
      <c r="C182" s="14" t="s">
        <v>17</v>
      </c>
      <c r="D182" s="20">
        <v>214</v>
      </c>
      <c r="E182" s="20"/>
      <c r="F182" s="19"/>
    </row>
    <row r="183" spans="1:6" ht="12.75">
      <c r="A183" s="12">
        <f t="shared" si="6"/>
        <v>13</v>
      </c>
      <c r="B183" s="13" t="s">
        <v>166</v>
      </c>
      <c r="C183" s="14" t="s">
        <v>17</v>
      </c>
      <c r="D183" s="20">
        <v>246</v>
      </c>
      <c r="E183" s="20"/>
      <c r="F183" s="19"/>
    </row>
    <row r="184" spans="1:6" ht="12.75">
      <c r="A184" s="62"/>
      <c r="B184" s="63" t="s">
        <v>267</v>
      </c>
      <c r="C184" s="62"/>
      <c r="D184" s="57"/>
      <c r="E184" s="57"/>
      <c r="F184" s="57"/>
    </row>
    <row r="185" spans="1:6" ht="12.75">
      <c r="A185" s="12">
        <v>14</v>
      </c>
      <c r="B185" s="13" t="s">
        <v>167</v>
      </c>
      <c r="C185" s="14" t="s">
        <v>17</v>
      </c>
      <c r="D185" s="20">
        <v>15</v>
      </c>
      <c r="E185" s="20"/>
      <c r="F185" s="19"/>
    </row>
    <row r="186" spans="1:6" ht="12.75">
      <c r="A186" s="12">
        <f t="shared" si="6"/>
        <v>15</v>
      </c>
      <c r="B186" s="13" t="s">
        <v>168</v>
      </c>
      <c r="C186" s="14"/>
      <c r="D186" s="20"/>
      <c r="E186" s="20"/>
      <c r="F186" s="19"/>
    </row>
    <row r="187" spans="1:6" ht="12.75">
      <c r="A187" s="12">
        <f t="shared" si="6"/>
        <v>16</v>
      </c>
      <c r="B187" s="13" t="s">
        <v>169</v>
      </c>
      <c r="C187" s="14" t="s">
        <v>17</v>
      </c>
      <c r="D187" s="20">
        <v>2450</v>
      </c>
      <c r="E187" s="20"/>
      <c r="F187" s="19"/>
    </row>
    <row r="188" spans="1:6" ht="12.75">
      <c r="A188" s="12">
        <f t="shared" si="6"/>
        <v>17</v>
      </c>
      <c r="B188" s="13" t="s">
        <v>170</v>
      </c>
      <c r="C188" s="14" t="s">
        <v>17</v>
      </c>
      <c r="D188" s="20">
        <v>5373</v>
      </c>
      <c r="E188" s="20"/>
      <c r="F188" s="19"/>
    </row>
    <row r="189" spans="1:6" ht="12.75">
      <c r="A189" s="12">
        <f t="shared" si="6"/>
        <v>18</v>
      </c>
      <c r="B189" s="13" t="s">
        <v>171</v>
      </c>
      <c r="C189" s="14" t="s">
        <v>17</v>
      </c>
      <c r="D189" s="20">
        <v>5422</v>
      </c>
      <c r="E189" s="20"/>
      <c r="F189" s="19"/>
    </row>
    <row r="190" spans="1:6" ht="12.75" customHeight="1">
      <c r="A190" s="58"/>
      <c r="B190" s="59" t="s">
        <v>268</v>
      </c>
      <c r="C190" s="60"/>
      <c r="D190" s="61"/>
      <c r="E190" s="61"/>
      <c r="F190" s="57"/>
    </row>
    <row r="191" spans="1:6" ht="12.75">
      <c r="A191" s="12">
        <v>19</v>
      </c>
      <c r="B191" s="13" t="s">
        <v>22</v>
      </c>
      <c r="C191" s="14" t="s">
        <v>21</v>
      </c>
      <c r="D191" s="20">
        <v>350</v>
      </c>
      <c r="E191" s="20"/>
      <c r="F191" s="19"/>
    </row>
    <row r="192" spans="1:6" ht="12.75" customHeight="1">
      <c r="A192" s="58"/>
      <c r="B192" s="59" t="s">
        <v>269</v>
      </c>
      <c r="C192" s="60"/>
      <c r="D192" s="61"/>
      <c r="E192" s="61"/>
      <c r="F192" s="57"/>
    </row>
    <row r="193" spans="1:6" ht="12.75">
      <c r="A193" s="12">
        <v>20</v>
      </c>
      <c r="B193" s="13" t="s">
        <v>23</v>
      </c>
      <c r="C193" s="14" t="s">
        <v>17</v>
      </c>
      <c r="D193" s="20">
        <v>92</v>
      </c>
      <c r="E193" s="20"/>
      <c r="F193" s="19"/>
    </row>
    <row r="194" spans="1:6" ht="12.75">
      <c r="A194" s="12">
        <f t="shared" si="6"/>
        <v>21</v>
      </c>
      <c r="B194" s="13" t="s">
        <v>24</v>
      </c>
      <c r="C194" s="14" t="s">
        <v>17</v>
      </c>
      <c r="D194" s="20">
        <v>748</v>
      </c>
      <c r="E194" s="20"/>
      <c r="F194" s="19"/>
    </row>
    <row r="195" spans="1:6" ht="12.75">
      <c r="A195" s="12">
        <f t="shared" si="6"/>
        <v>22</v>
      </c>
      <c r="B195" s="13" t="s">
        <v>172</v>
      </c>
      <c r="C195" s="14" t="s">
        <v>17</v>
      </c>
      <c r="D195" s="20">
        <v>13260</v>
      </c>
      <c r="E195" s="20"/>
      <c r="F195" s="19"/>
    </row>
    <row r="196" spans="1:6" ht="12.75">
      <c r="A196" s="12">
        <f t="shared" si="6"/>
        <v>23</v>
      </c>
      <c r="B196" s="13" t="s">
        <v>173</v>
      </c>
      <c r="C196" s="14" t="s">
        <v>6</v>
      </c>
      <c r="D196" s="20">
        <v>10000</v>
      </c>
      <c r="E196" s="20"/>
      <c r="F196" s="19"/>
    </row>
    <row r="197" spans="1:6" ht="12.75">
      <c r="A197" s="77"/>
      <c r="B197" s="78"/>
      <c r="C197" s="77"/>
      <c r="D197" s="72"/>
      <c r="E197" s="72" t="s">
        <v>20</v>
      </c>
      <c r="F197" s="72">
        <f>SUM(F172:F196)</f>
        <v>0</v>
      </c>
    </row>
    <row r="198" spans="1:6" ht="12.75">
      <c r="A198" s="79"/>
      <c r="B198" s="98" t="s">
        <v>270</v>
      </c>
      <c r="C198" s="80"/>
      <c r="D198" s="81"/>
      <c r="E198" s="81"/>
      <c r="F198" s="82"/>
    </row>
    <row r="199" spans="1:6" ht="12.75">
      <c r="A199" s="83"/>
      <c r="B199" s="84" t="s">
        <v>271</v>
      </c>
      <c r="C199" s="85"/>
      <c r="D199" s="86"/>
      <c r="E199" s="86"/>
      <c r="F199" s="82"/>
    </row>
    <row r="200" spans="1:6" ht="12.75">
      <c r="A200" s="83"/>
      <c r="B200" s="84" t="s">
        <v>272</v>
      </c>
      <c r="C200" s="87"/>
      <c r="D200" s="82"/>
      <c r="E200" s="82"/>
      <c r="F200" s="82"/>
    </row>
    <row r="201" spans="1:6" ht="25.5">
      <c r="A201" s="12">
        <v>1</v>
      </c>
      <c r="B201" s="13" t="s">
        <v>174</v>
      </c>
      <c r="C201" s="14" t="s">
        <v>69</v>
      </c>
      <c r="D201" s="20">
        <v>70</v>
      </c>
      <c r="E201" s="20"/>
      <c r="F201" s="19"/>
    </row>
    <row r="202" spans="1:6" ht="12.75">
      <c r="A202" s="12">
        <f aca="true" t="shared" si="7" ref="A202:A216">A201+1</f>
        <v>2</v>
      </c>
      <c r="B202" s="13" t="s">
        <v>175</v>
      </c>
      <c r="C202" s="14" t="s">
        <v>69</v>
      </c>
      <c r="D202" s="20">
        <v>6</v>
      </c>
      <c r="E202" s="20"/>
      <c r="F202" s="19"/>
    </row>
    <row r="203" spans="1:6" ht="25.5">
      <c r="A203" s="12">
        <f t="shared" si="7"/>
        <v>3</v>
      </c>
      <c r="B203" s="13" t="s">
        <v>176</v>
      </c>
      <c r="C203" s="14" t="s">
        <v>69</v>
      </c>
      <c r="D203" s="20">
        <v>45</v>
      </c>
      <c r="E203" s="20"/>
      <c r="F203" s="19"/>
    </row>
    <row r="204" spans="1:6" ht="25.5">
      <c r="A204" s="12">
        <f t="shared" si="7"/>
        <v>4</v>
      </c>
      <c r="B204" s="13" t="s">
        <v>177</v>
      </c>
      <c r="C204" s="14" t="s">
        <v>69</v>
      </c>
      <c r="D204" s="20">
        <v>15</v>
      </c>
      <c r="E204" s="20"/>
      <c r="F204" s="19"/>
    </row>
    <row r="205" spans="1:6" ht="12.75">
      <c r="A205" s="65"/>
      <c r="B205" s="66" t="s">
        <v>273</v>
      </c>
      <c r="C205" s="67"/>
      <c r="D205" s="64"/>
      <c r="E205" s="64"/>
      <c r="F205" s="64"/>
    </row>
    <row r="206" spans="1:6" ht="12.75">
      <c r="A206" s="12">
        <v>5</v>
      </c>
      <c r="B206" s="13" t="s">
        <v>178</v>
      </c>
      <c r="C206" s="14" t="s">
        <v>6</v>
      </c>
      <c r="D206" s="20">
        <v>10</v>
      </c>
      <c r="E206" s="20"/>
      <c r="F206" s="19"/>
    </row>
    <row r="207" spans="1:6" ht="12.75">
      <c r="A207" s="12">
        <f t="shared" si="7"/>
        <v>6</v>
      </c>
      <c r="B207" s="13" t="s">
        <v>179</v>
      </c>
      <c r="C207" s="14" t="s">
        <v>69</v>
      </c>
      <c r="D207" s="20">
        <v>3.5</v>
      </c>
      <c r="E207" s="20"/>
      <c r="F207" s="19"/>
    </row>
    <row r="208" spans="1:6" ht="12.75">
      <c r="A208" s="12">
        <f t="shared" si="7"/>
        <v>7</v>
      </c>
      <c r="B208" s="13" t="s">
        <v>180</v>
      </c>
      <c r="C208" s="14" t="s">
        <v>6</v>
      </c>
      <c r="D208" s="20">
        <v>109</v>
      </c>
      <c r="E208" s="20"/>
      <c r="F208" s="19"/>
    </row>
    <row r="209" spans="1:6" ht="12.75">
      <c r="A209" s="12">
        <f t="shared" si="7"/>
        <v>8</v>
      </c>
      <c r="B209" s="5" t="s">
        <v>181</v>
      </c>
      <c r="C209" s="12" t="s">
        <v>21</v>
      </c>
      <c r="D209" s="19">
        <v>1017</v>
      </c>
      <c r="E209" s="19"/>
      <c r="F209" s="19"/>
    </row>
    <row r="210" spans="1:6" ht="25.5">
      <c r="A210" s="12">
        <f t="shared" si="7"/>
        <v>9</v>
      </c>
      <c r="B210" s="5" t="s">
        <v>182</v>
      </c>
      <c r="C210" s="12" t="s">
        <v>69</v>
      </c>
      <c r="D210" s="19">
        <v>25.5</v>
      </c>
      <c r="E210" s="19"/>
      <c r="F210" s="19"/>
    </row>
    <row r="211" spans="1:6" ht="25.5">
      <c r="A211" s="12">
        <f t="shared" si="7"/>
        <v>10</v>
      </c>
      <c r="B211" s="5" t="s">
        <v>183</v>
      </c>
      <c r="C211" s="12" t="s">
        <v>6</v>
      </c>
      <c r="D211" s="19">
        <v>45</v>
      </c>
      <c r="E211" s="19"/>
      <c r="F211" s="19"/>
    </row>
    <row r="212" spans="1:6" ht="25.5">
      <c r="A212" s="12">
        <f t="shared" si="7"/>
        <v>11</v>
      </c>
      <c r="B212" s="5" t="s">
        <v>184</v>
      </c>
      <c r="C212" s="12" t="s">
        <v>21</v>
      </c>
      <c r="D212" s="19">
        <v>934</v>
      </c>
      <c r="E212" s="19"/>
      <c r="F212" s="19"/>
    </row>
    <row r="213" spans="1:6" ht="25.5">
      <c r="A213" s="12">
        <f t="shared" si="7"/>
        <v>12</v>
      </c>
      <c r="B213" s="5" t="s">
        <v>185</v>
      </c>
      <c r="C213" s="12" t="s">
        <v>69</v>
      </c>
      <c r="D213" s="19">
        <v>4</v>
      </c>
      <c r="E213" s="19"/>
      <c r="F213" s="19"/>
    </row>
    <row r="214" spans="1:6" ht="25.5">
      <c r="A214" s="12">
        <f t="shared" si="7"/>
        <v>13</v>
      </c>
      <c r="B214" s="5" t="s">
        <v>186</v>
      </c>
      <c r="C214" s="12" t="s">
        <v>6</v>
      </c>
      <c r="D214" s="19">
        <v>104</v>
      </c>
      <c r="E214" s="19"/>
      <c r="F214" s="19"/>
    </row>
    <row r="215" spans="1:6" ht="25.5">
      <c r="A215" s="12">
        <f t="shared" si="7"/>
        <v>14</v>
      </c>
      <c r="B215" s="5" t="s">
        <v>187</v>
      </c>
      <c r="C215" s="12" t="s">
        <v>21</v>
      </c>
      <c r="D215" s="19">
        <v>1127</v>
      </c>
      <c r="E215" s="19"/>
      <c r="F215" s="19"/>
    </row>
    <row r="216" spans="1:6" ht="25.5">
      <c r="A216" s="12">
        <f t="shared" si="7"/>
        <v>15</v>
      </c>
      <c r="B216" s="5" t="s">
        <v>188</v>
      </c>
      <c r="C216" s="12" t="s">
        <v>69</v>
      </c>
      <c r="D216" s="19">
        <v>12.4</v>
      </c>
      <c r="E216" s="19"/>
      <c r="F216" s="19"/>
    </row>
    <row r="217" spans="1:6" ht="12.75">
      <c r="A217" s="87"/>
      <c r="B217" s="99"/>
      <c r="C217" s="87"/>
      <c r="D217" s="82"/>
      <c r="E217" s="82" t="s">
        <v>20</v>
      </c>
      <c r="F217" s="82">
        <f>SUM(F201:F216)</f>
        <v>0</v>
      </c>
    </row>
    <row r="218" spans="1:6" ht="12.75">
      <c r="A218" s="103"/>
      <c r="B218" s="108" t="s">
        <v>274</v>
      </c>
      <c r="C218" s="104"/>
      <c r="D218" s="105"/>
      <c r="E218" s="105"/>
      <c r="F218" s="106"/>
    </row>
    <row r="219" spans="1:6" ht="12.75" customHeight="1">
      <c r="A219" s="107"/>
      <c r="B219" s="100" t="s">
        <v>275</v>
      </c>
      <c r="C219" s="101"/>
      <c r="D219" s="102"/>
      <c r="E219" s="102"/>
      <c r="F219" s="106"/>
    </row>
    <row r="220" spans="1:6" ht="76.5">
      <c r="A220" s="12">
        <v>1</v>
      </c>
      <c r="B220" s="13" t="s">
        <v>189</v>
      </c>
      <c r="C220" s="14" t="s">
        <v>7</v>
      </c>
      <c r="D220" s="20">
        <v>33</v>
      </c>
      <c r="E220" s="20"/>
      <c r="F220" s="19"/>
    </row>
    <row r="221" spans="1:6" ht="51">
      <c r="A221" s="12">
        <f aca="true" t="shared" si="8" ref="A221:A257">A220+1</f>
        <v>2</v>
      </c>
      <c r="B221" s="13" t="s">
        <v>190</v>
      </c>
      <c r="C221" s="14" t="s">
        <v>7</v>
      </c>
      <c r="D221" s="20">
        <v>24</v>
      </c>
      <c r="E221" s="20"/>
      <c r="F221" s="19"/>
    </row>
    <row r="222" spans="1:6" ht="51">
      <c r="A222" s="12">
        <f t="shared" si="8"/>
        <v>3</v>
      </c>
      <c r="B222" s="13" t="s">
        <v>191</v>
      </c>
      <c r="C222" s="14" t="s">
        <v>7</v>
      </c>
      <c r="D222" s="20">
        <v>9</v>
      </c>
      <c r="E222" s="20"/>
      <c r="F222" s="19"/>
    </row>
    <row r="223" spans="1:6" ht="76.5">
      <c r="A223" s="12">
        <f t="shared" si="8"/>
        <v>4</v>
      </c>
      <c r="B223" s="13" t="s">
        <v>192</v>
      </c>
      <c r="C223" s="14" t="s">
        <v>7</v>
      </c>
      <c r="D223" s="20">
        <v>109</v>
      </c>
      <c r="E223" s="20"/>
      <c r="F223" s="19"/>
    </row>
    <row r="224" spans="1:6" ht="102">
      <c r="A224" s="12">
        <v>5</v>
      </c>
      <c r="B224" s="13" t="s">
        <v>193</v>
      </c>
      <c r="C224" s="14" t="s">
        <v>7</v>
      </c>
      <c r="D224" s="20">
        <v>284</v>
      </c>
      <c r="E224" s="20"/>
      <c r="F224" s="19"/>
    </row>
    <row r="225" spans="1:6" ht="89.25">
      <c r="A225" s="12">
        <f t="shared" si="8"/>
        <v>6</v>
      </c>
      <c r="B225" s="13" t="s">
        <v>194</v>
      </c>
      <c r="C225" s="14" t="s">
        <v>7</v>
      </c>
      <c r="D225" s="20">
        <v>27</v>
      </c>
      <c r="E225" s="20"/>
      <c r="F225" s="19"/>
    </row>
    <row r="226" spans="1:6" ht="102">
      <c r="A226" s="12">
        <f t="shared" si="8"/>
        <v>7</v>
      </c>
      <c r="B226" s="13" t="s">
        <v>195</v>
      </c>
      <c r="C226" s="14" t="s">
        <v>7</v>
      </c>
      <c r="D226" s="20">
        <v>10</v>
      </c>
      <c r="E226" s="20"/>
      <c r="F226" s="19"/>
    </row>
    <row r="227" spans="1:6" ht="38.25">
      <c r="A227" s="12">
        <f t="shared" si="8"/>
        <v>8</v>
      </c>
      <c r="B227" s="5" t="s">
        <v>196</v>
      </c>
      <c r="C227" s="12" t="s">
        <v>197</v>
      </c>
      <c r="D227" s="19">
        <v>500</v>
      </c>
      <c r="E227" s="19"/>
      <c r="F227" s="19"/>
    </row>
    <row r="228" spans="1:6" ht="12.75">
      <c r="A228" s="12">
        <f t="shared" si="8"/>
        <v>9</v>
      </c>
      <c r="B228" s="5" t="s">
        <v>198</v>
      </c>
      <c r="C228" s="12" t="s">
        <v>7</v>
      </c>
      <c r="D228" s="19">
        <v>142</v>
      </c>
      <c r="E228" s="19"/>
      <c r="F228" s="19"/>
    </row>
    <row r="229" spans="1:6" ht="12.75">
      <c r="A229" s="12">
        <f t="shared" si="8"/>
        <v>10</v>
      </c>
      <c r="B229" s="5" t="s">
        <v>199</v>
      </c>
      <c r="C229" s="12" t="s">
        <v>7</v>
      </c>
      <c r="D229" s="19">
        <v>730</v>
      </c>
      <c r="E229" s="19"/>
      <c r="F229" s="19"/>
    </row>
    <row r="230" spans="1:6" ht="102">
      <c r="A230" s="12">
        <f t="shared" si="8"/>
        <v>11</v>
      </c>
      <c r="B230" s="5" t="s">
        <v>200</v>
      </c>
      <c r="C230" s="12" t="s">
        <v>7</v>
      </c>
      <c r="D230" s="19">
        <v>3</v>
      </c>
      <c r="E230" s="19"/>
      <c r="F230" s="19"/>
    </row>
    <row r="231" spans="1:6" ht="102">
      <c r="A231" s="12">
        <f t="shared" si="8"/>
        <v>12</v>
      </c>
      <c r="B231" s="5" t="s">
        <v>201</v>
      </c>
      <c r="C231" s="12" t="s">
        <v>7</v>
      </c>
      <c r="D231" s="19">
        <v>28</v>
      </c>
      <c r="E231" s="19"/>
      <c r="F231" s="19"/>
    </row>
    <row r="232" spans="1:6" ht="25.5">
      <c r="A232" s="12">
        <f t="shared" si="8"/>
        <v>13</v>
      </c>
      <c r="B232" s="5" t="s">
        <v>202</v>
      </c>
      <c r="C232" s="12" t="s">
        <v>7</v>
      </c>
      <c r="D232" s="19">
        <v>30</v>
      </c>
      <c r="E232" s="19"/>
      <c r="F232" s="19"/>
    </row>
    <row r="233" spans="1:6" ht="25.5">
      <c r="A233" s="12">
        <f t="shared" si="8"/>
        <v>14</v>
      </c>
      <c r="B233" s="5" t="s">
        <v>203</v>
      </c>
      <c r="C233" s="12" t="s">
        <v>7</v>
      </c>
      <c r="D233" s="19">
        <v>1</v>
      </c>
      <c r="E233" s="19"/>
      <c r="F233" s="19"/>
    </row>
    <row r="234" spans="1:6" ht="38.25">
      <c r="A234" s="12">
        <f t="shared" si="8"/>
        <v>15</v>
      </c>
      <c r="B234" s="5" t="s">
        <v>204</v>
      </c>
      <c r="C234" s="12" t="s">
        <v>7</v>
      </c>
      <c r="D234" s="19">
        <v>6</v>
      </c>
      <c r="E234" s="19"/>
      <c r="F234" s="19"/>
    </row>
    <row r="235" spans="1:6" ht="38.25">
      <c r="A235" s="12">
        <f t="shared" si="8"/>
        <v>16</v>
      </c>
      <c r="B235" s="5" t="s">
        <v>205</v>
      </c>
      <c r="C235" s="12" t="s">
        <v>7</v>
      </c>
      <c r="D235" s="19">
        <v>30</v>
      </c>
      <c r="E235" s="19"/>
      <c r="F235" s="19"/>
    </row>
    <row r="236" spans="1:6" ht="38.25">
      <c r="A236" s="12">
        <f t="shared" si="8"/>
        <v>17</v>
      </c>
      <c r="B236" s="5" t="s">
        <v>206</v>
      </c>
      <c r="C236" s="12" t="s">
        <v>7</v>
      </c>
      <c r="D236" s="19">
        <v>2</v>
      </c>
      <c r="E236" s="19"/>
      <c r="F236" s="19"/>
    </row>
    <row r="237" spans="1:6" ht="25.5">
      <c r="A237" s="12">
        <f t="shared" si="8"/>
        <v>18</v>
      </c>
      <c r="B237" s="5" t="s">
        <v>207</v>
      </c>
      <c r="C237" s="12" t="s">
        <v>7</v>
      </c>
      <c r="D237" s="19">
        <v>1</v>
      </c>
      <c r="E237" s="19"/>
      <c r="F237" s="19"/>
    </row>
    <row r="238" spans="1:6" ht="102">
      <c r="A238" s="12">
        <f t="shared" si="8"/>
        <v>19</v>
      </c>
      <c r="B238" s="5" t="s">
        <v>208</v>
      </c>
      <c r="C238" s="12" t="s">
        <v>7</v>
      </c>
      <c r="D238" s="19">
        <v>1</v>
      </c>
      <c r="E238" s="19"/>
      <c r="F238" s="19"/>
    </row>
    <row r="239" spans="1:6" ht="12.75">
      <c r="A239" s="12">
        <f t="shared" si="8"/>
        <v>20</v>
      </c>
      <c r="B239" s="5" t="s">
        <v>209</v>
      </c>
      <c r="C239" s="12" t="s">
        <v>7</v>
      </c>
      <c r="D239" s="19">
        <v>3</v>
      </c>
      <c r="E239" s="19"/>
      <c r="F239" s="19"/>
    </row>
    <row r="240" spans="1:6" ht="12.75">
      <c r="A240" s="12">
        <f t="shared" si="8"/>
        <v>21</v>
      </c>
      <c r="B240" s="5" t="s">
        <v>210</v>
      </c>
      <c r="C240" s="12" t="s">
        <v>7</v>
      </c>
      <c r="D240" s="19">
        <v>7</v>
      </c>
      <c r="E240" s="19"/>
      <c r="F240" s="19"/>
    </row>
    <row r="241" spans="1:6" ht="25.5">
      <c r="A241" s="12">
        <f t="shared" si="8"/>
        <v>22</v>
      </c>
      <c r="B241" s="5" t="s">
        <v>211</v>
      </c>
      <c r="C241" s="12" t="s">
        <v>7</v>
      </c>
      <c r="D241" s="19">
        <v>1</v>
      </c>
      <c r="E241" s="19"/>
      <c r="F241" s="19"/>
    </row>
    <row r="242" spans="1:6" ht="12.75">
      <c r="A242" s="12">
        <f t="shared" si="8"/>
        <v>23</v>
      </c>
      <c r="B242" s="5" t="s">
        <v>212</v>
      </c>
      <c r="C242" s="12" t="s">
        <v>7</v>
      </c>
      <c r="D242" s="19">
        <v>22</v>
      </c>
      <c r="E242" s="19"/>
      <c r="F242" s="19"/>
    </row>
    <row r="243" spans="1:6" ht="12.75">
      <c r="A243" s="12">
        <f t="shared" si="8"/>
        <v>24</v>
      </c>
      <c r="B243" s="5" t="s">
        <v>213</v>
      </c>
      <c r="C243" s="12" t="s">
        <v>7</v>
      </c>
      <c r="D243" s="19">
        <v>62</v>
      </c>
      <c r="E243" s="19"/>
      <c r="F243" s="19"/>
    </row>
    <row r="244" spans="1:6" ht="38.25">
      <c r="A244" s="12">
        <f t="shared" si="8"/>
        <v>25</v>
      </c>
      <c r="B244" s="5" t="s">
        <v>214</v>
      </c>
      <c r="C244" s="12" t="s">
        <v>197</v>
      </c>
      <c r="D244" s="19">
        <v>50</v>
      </c>
      <c r="E244" s="19"/>
      <c r="F244" s="19"/>
    </row>
    <row r="245" spans="1:6" ht="25.5">
      <c r="A245" s="12">
        <f t="shared" si="8"/>
        <v>26</v>
      </c>
      <c r="B245" s="5" t="s">
        <v>215</v>
      </c>
      <c r="C245" s="12" t="s">
        <v>7</v>
      </c>
      <c r="D245" s="19">
        <v>1</v>
      </c>
      <c r="E245" s="19"/>
      <c r="F245" s="19"/>
    </row>
    <row r="246" spans="1:6" ht="25.5">
      <c r="A246" s="12">
        <f t="shared" si="8"/>
        <v>27</v>
      </c>
      <c r="B246" s="5" t="s">
        <v>216</v>
      </c>
      <c r="C246" s="12" t="s">
        <v>7</v>
      </c>
      <c r="D246" s="19">
        <v>1</v>
      </c>
      <c r="E246" s="19"/>
      <c r="F246" s="19"/>
    </row>
    <row r="247" spans="1:6" ht="25.5">
      <c r="A247" s="12">
        <f t="shared" si="8"/>
        <v>28</v>
      </c>
      <c r="B247" s="5" t="s">
        <v>217</v>
      </c>
      <c r="C247" s="12" t="s">
        <v>197</v>
      </c>
      <c r="D247" s="19">
        <v>3000</v>
      </c>
      <c r="E247" s="19"/>
      <c r="F247" s="19"/>
    </row>
    <row r="248" spans="1:6" ht="25.5">
      <c r="A248" s="12">
        <f t="shared" si="8"/>
        <v>29</v>
      </c>
      <c r="B248" s="5" t="s">
        <v>218</v>
      </c>
      <c r="C248" s="12" t="s">
        <v>197</v>
      </c>
      <c r="D248" s="19">
        <v>850</v>
      </c>
      <c r="E248" s="19"/>
      <c r="F248" s="19"/>
    </row>
    <row r="249" spans="1:6" ht="25.5">
      <c r="A249" s="12">
        <f t="shared" si="8"/>
        <v>30</v>
      </c>
      <c r="B249" s="5" t="s">
        <v>219</v>
      </c>
      <c r="C249" s="12" t="s">
        <v>197</v>
      </c>
      <c r="D249" s="19">
        <v>600</v>
      </c>
      <c r="E249" s="19"/>
      <c r="F249" s="19"/>
    </row>
    <row r="250" spans="1:6" ht="25.5">
      <c r="A250" s="12">
        <f t="shared" si="8"/>
        <v>31</v>
      </c>
      <c r="B250" s="5" t="s">
        <v>220</v>
      </c>
      <c r="C250" s="12" t="s">
        <v>197</v>
      </c>
      <c r="D250" s="19">
        <v>800</v>
      </c>
      <c r="E250" s="19"/>
      <c r="F250" s="19"/>
    </row>
    <row r="251" spans="1:6" ht="25.5">
      <c r="A251" s="12">
        <f t="shared" si="8"/>
        <v>32</v>
      </c>
      <c r="B251" s="5" t="s">
        <v>221</v>
      </c>
      <c r="C251" s="12" t="s">
        <v>197</v>
      </c>
      <c r="D251" s="19">
        <v>132</v>
      </c>
      <c r="E251" s="19"/>
      <c r="F251" s="19"/>
    </row>
    <row r="252" spans="1:6" ht="12.75">
      <c r="A252" s="12">
        <f t="shared" si="8"/>
        <v>33</v>
      </c>
      <c r="B252" s="5" t="s">
        <v>222</v>
      </c>
      <c r="C252" s="12" t="s">
        <v>7</v>
      </c>
      <c r="D252" s="19">
        <v>7</v>
      </c>
      <c r="E252" s="19"/>
      <c r="F252" s="19"/>
    </row>
    <row r="253" spans="1:6" ht="12.75">
      <c r="A253" s="12">
        <f t="shared" si="8"/>
        <v>34</v>
      </c>
      <c r="B253" s="5" t="s">
        <v>223</v>
      </c>
      <c r="C253" s="12" t="s">
        <v>197</v>
      </c>
      <c r="D253" s="19">
        <v>4200</v>
      </c>
      <c r="E253" s="19"/>
      <c r="F253" s="19"/>
    </row>
    <row r="254" spans="1:6" ht="25.5">
      <c r="A254" s="12">
        <f t="shared" si="8"/>
        <v>35</v>
      </c>
      <c r="B254" s="5" t="s">
        <v>224</v>
      </c>
      <c r="C254" s="12" t="s">
        <v>7</v>
      </c>
      <c r="D254" s="19">
        <v>4500</v>
      </c>
      <c r="E254" s="19"/>
      <c r="F254" s="19"/>
    </row>
    <row r="255" spans="1:6" ht="25.5">
      <c r="A255" s="12">
        <f t="shared" si="8"/>
        <v>36</v>
      </c>
      <c r="B255" s="5" t="s">
        <v>225</v>
      </c>
      <c r="C255" s="12" t="s">
        <v>226</v>
      </c>
      <c r="D255" s="19">
        <v>1038</v>
      </c>
      <c r="E255" s="19"/>
      <c r="F255" s="19"/>
    </row>
    <row r="256" spans="1:6" ht="12.75">
      <c r="A256" s="12">
        <f t="shared" si="8"/>
        <v>37</v>
      </c>
      <c r="B256" s="5" t="s">
        <v>227</v>
      </c>
      <c r="C256" s="12" t="s">
        <v>226</v>
      </c>
      <c r="D256" s="19">
        <v>1038</v>
      </c>
      <c r="E256" s="19"/>
      <c r="F256" s="19"/>
    </row>
    <row r="257" spans="1:6" ht="25.5">
      <c r="A257" s="12">
        <f t="shared" si="8"/>
        <v>38</v>
      </c>
      <c r="B257" s="5" t="s">
        <v>228</v>
      </c>
      <c r="C257" s="12" t="s">
        <v>226</v>
      </c>
      <c r="D257" s="19">
        <v>1038</v>
      </c>
      <c r="E257" s="19"/>
      <c r="F257" s="19"/>
    </row>
    <row r="258" spans="1:6" ht="12.75">
      <c r="A258" s="109"/>
      <c r="B258" s="110"/>
      <c r="C258" s="109"/>
      <c r="D258" s="106"/>
      <c r="E258" s="106" t="s">
        <v>20</v>
      </c>
      <c r="F258" s="106">
        <f>SUM(F220:F257)</f>
        <v>0</v>
      </c>
    </row>
    <row r="259" spans="1:6" ht="12.75">
      <c r="A259" s="111"/>
      <c r="B259" s="112" t="s">
        <v>276</v>
      </c>
      <c r="C259" s="111"/>
      <c r="D259" s="113"/>
      <c r="E259" s="113"/>
      <c r="F259" s="113"/>
    </row>
    <row r="260" spans="1:6" ht="12.75">
      <c r="A260" s="114"/>
      <c r="B260" s="115" t="s">
        <v>278</v>
      </c>
      <c r="C260" s="111"/>
      <c r="D260" s="113"/>
      <c r="E260" s="113"/>
      <c r="F260" s="113"/>
    </row>
    <row r="261" spans="1:6" ht="12.75">
      <c r="A261" s="12">
        <v>1</v>
      </c>
      <c r="B261" s="5" t="s">
        <v>229</v>
      </c>
      <c r="C261" s="12" t="s">
        <v>6</v>
      </c>
      <c r="D261" s="19">
        <v>6097.18</v>
      </c>
      <c r="E261" s="19"/>
      <c r="F261" s="19"/>
    </row>
    <row r="262" spans="1:6" ht="12.75">
      <c r="A262" s="12">
        <f aca="true" t="shared" si="9" ref="A262:A286">A261+1</f>
        <v>2</v>
      </c>
      <c r="B262" s="5" t="s">
        <v>230</v>
      </c>
      <c r="C262" s="12" t="s">
        <v>8</v>
      </c>
      <c r="D262" s="19">
        <v>2035.11</v>
      </c>
      <c r="E262" s="19"/>
      <c r="F262" s="19"/>
    </row>
    <row r="263" spans="1:6" ht="12.75">
      <c r="A263" s="12">
        <f t="shared" si="9"/>
        <v>3</v>
      </c>
      <c r="B263" s="5" t="s">
        <v>231</v>
      </c>
      <c r="C263" s="12" t="s">
        <v>69</v>
      </c>
      <c r="D263" s="19">
        <f>(D261*0.15)+76</f>
        <v>990.577</v>
      </c>
      <c r="E263" s="19"/>
      <c r="F263" s="19"/>
    </row>
    <row r="264" spans="1:6" ht="12.75">
      <c r="A264" s="88"/>
      <c r="B264" s="91" t="s">
        <v>277</v>
      </c>
      <c r="C264" s="88"/>
      <c r="D264" s="89"/>
      <c r="E264" s="89"/>
      <c r="F264" s="89"/>
    </row>
    <row r="265" spans="1:6" ht="12.75">
      <c r="A265" s="12">
        <v>4</v>
      </c>
      <c r="B265" s="5" t="s">
        <v>232</v>
      </c>
      <c r="C265" s="12" t="s">
        <v>69</v>
      </c>
      <c r="D265" s="19">
        <v>700</v>
      </c>
      <c r="E265" s="19"/>
      <c r="F265" s="19"/>
    </row>
    <row r="266" spans="1:6" ht="12.75">
      <c r="A266" s="12">
        <f t="shared" si="9"/>
        <v>5</v>
      </c>
      <c r="B266" s="5" t="s">
        <v>233</v>
      </c>
      <c r="C266" s="12" t="s">
        <v>69</v>
      </c>
      <c r="D266" s="19">
        <f>2871.53*0.25</f>
        <v>717.8825</v>
      </c>
      <c r="E266" s="19"/>
      <c r="F266" s="19"/>
    </row>
    <row r="267" spans="1:6" ht="12.75">
      <c r="A267" s="12">
        <f t="shared" si="9"/>
        <v>6</v>
      </c>
      <c r="B267" s="5" t="s">
        <v>234</v>
      </c>
      <c r="C267" s="12" t="s">
        <v>69</v>
      </c>
      <c r="D267" s="19">
        <v>4600</v>
      </c>
      <c r="E267" s="19"/>
      <c r="F267" s="19"/>
    </row>
    <row r="268" spans="1:6" ht="12.75" customHeight="1">
      <c r="A268" s="90"/>
      <c r="B268" s="92" t="s">
        <v>279</v>
      </c>
      <c r="C268" s="88"/>
      <c r="D268" s="89"/>
      <c r="E268" s="89"/>
      <c r="F268" s="89"/>
    </row>
    <row r="269" spans="1:6" ht="12.75">
      <c r="A269" s="88"/>
      <c r="B269" s="91" t="s">
        <v>280</v>
      </c>
      <c r="C269" s="88"/>
      <c r="D269" s="89"/>
      <c r="E269" s="89"/>
      <c r="F269" s="89"/>
    </row>
    <row r="270" spans="1:6" ht="25.5">
      <c r="A270" s="12">
        <v>7</v>
      </c>
      <c r="B270" s="5" t="s">
        <v>235</v>
      </c>
      <c r="C270" s="12" t="s">
        <v>69</v>
      </c>
      <c r="D270" s="20">
        <v>1005.036</v>
      </c>
      <c r="E270" s="19"/>
      <c r="F270" s="19"/>
    </row>
    <row r="271" spans="1:6" ht="12.75">
      <c r="A271" s="12">
        <f t="shared" si="9"/>
        <v>8</v>
      </c>
      <c r="B271" s="5" t="s">
        <v>236</v>
      </c>
      <c r="C271" s="12" t="s">
        <v>6</v>
      </c>
      <c r="D271" s="20">
        <v>2871.53</v>
      </c>
      <c r="E271" s="19"/>
      <c r="F271" s="19"/>
    </row>
    <row r="272" spans="1:6" ht="12.75">
      <c r="A272" s="12">
        <f t="shared" si="9"/>
        <v>9</v>
      </c>
      <c r="B272" s="13" t="s">
        <v>237</v>
      </c>
      <c r="C272" s="14" t="s">
        <v>6</v>
      </c>
      <c r="D272" s="20">
        <v>2871.53</v>
      </c>
      <c r="E272" s="20"/>
      <c r="F272" s="19"/>
    </row>
    <row r="273" spans="1:6" ht="12.75">
      <c r="A273" s="12">
        <f t="shared" si="9"/>
        <v>10</v>
      </c>
      <c r="B273" s="13" t="s">
        <v>238</v>
      </c>
      <c r="C273" s="14" t="s">
        <v>6</v>
      </c>
      <c r="D273" s="20">
        <v>2871.53</v>
      </c>
      <c r="E273" s="20"/>
      <c r="F273" s="19"/>
    </row>
    <row r="274" spans="1:6" ht="25.5">
      <c r="A274" s="88"/>
      <c r="B274" s="91" t="s">
        <v>281</v>
      </c>
      <c r="C274" s="88"/>
      <c r="D274" s="89"/>
      <c r="E274" s="89"/>
      <c r="F274" s="89"/>
    </row>
    <row r="275" spans="1:6" ht="25.5">
      <c r="A275" s="12">
        <v>11</v>
      </c>
      <c r="B275" s="5" t="s">
        <v>239</v>
      </c>
      <c r="C275" s="12" t="s">
        <v>69</v>
      </c>
      <c r="D275" s="19">
        <v>547.6725</v>
      </c>
      <c r="E275" s="19"/>
      <c r="F275" s="19"/>
    </row>
    <row r="276" spans="1:6" ht="38.25">
      <c r="A276" s="12">
        <f t="shared" si="9"/>
        <v>12</v>
      </c>
      <c r="B276" s="5" t="s">
        <v>240</v>
      </c>
      <c r="C276" s="12" t="s">
        <v>6</v>
      </c>
      <c r="D276" s="19">
        <v>3651.15</v>
      </c>
      <c r="E276" s="19"/>
      <c r="F276" s="19"/>
    </row>
    <row r="277" spans="1:6" ht="12.75">
      <c r="A277" s="88"/>
      <c r="B277" s="91" t="s">
        <v>282</v>
      </c>
      <c r="C277" s="88"/>
      <c r="D277" s="89"/>
      <c r="E277" s="89"/>
      <c r="F277" s="89"/>
    </row>
    <row r="278" spans="1:6" ht="12.75">
      <c r="A278" s="14">
        <v>13</v>
      </c>
      <c r="B278" s="13" t="s">
        <v>241</v>
      </c>
      <c r="C278" s="14" t="s">
        <v>69</v>
      </c>
      <c r="D278" s="20">
        <v>304.5536</v>
      </c>
      <c r="E278" s="20"/>
      <c r="F278" s="20"/>
    </row>
    <row r="279" spans="1:6" ht="12.75">
      <c r="A279" s="12">
        <f t="shared" si="9"/>
        <v>14</v>
      </c>
      <c r="B279" s="5" t="s">
        <v>242</v>
      </c>
      <c r="C279" s="12" t="s">
        <v>6</v>
      </c>
      <c r="D279" s="19">
        <v>791.384</v>
      </c>
      <c r="E279" s="19"/>
      <c r="F279" s="19"/>
    </row>
    <row r="280" spans="1:6" ht="12.75">
      <c r="A280" s="12">
        <f t="shared" si="9"/>
        <v>15</v>
      </c>
      <c r="B280" s="5" t="s">
        <v>243</v>
      </c>
      <c r="C280" s="12" t="s">
        <v>244</v>
      </c>
      <c r="D280" s="19">
        <v>791.384</v>
      </c>
      <c r="E280" s="19"/>
      <c r="F280" s="19"/>
    </row>
    <row r="281" spans="1:6" ht="12.75">
      <c r="A281" s="12">
        <f t="shared" si="9"/>
        <v>16</v>
      </c>
      <c r="B281" s="5" t="s">
        <v>245</v>
      </c>
      <c r="C281" s="12" t="s">
        <v>6</v>
      </c>
      <c r="D281" s="19">
        <v>791.384</v>
      </c>
      <c r="E281" s="19"/>
      <c r="F281" s="19"/>
    </row>
    <row r="282" spans="1:6" ht="25.5">
      <c r="A282" s="12">
        <f t="shared" si="9"/>
        <v>17</v>
      </c>
      <c r="B282" s="13" t="s">
        <v>246</v>
      </c>
      <c r="C282" s="14" t="s">
        <v>8</v>
      </c>
      <c r="D282" s="20">
        <f>72.28+49.41</f>
        <v>121.69</v>
      </c>
      <c r="E282" s="20"/>
      <c r="F282" s="19"/>
    </row>
    <row r="283" spans="1:6" ht="12.75">
      <c r="A283" s="88"/>
      <c r="B283" s="91" t="s">
        <v>283</v>
      </c>
      <c r="C283" s="88"/>
      <c r="D283" s="89"/>
      <c r="E283" s="89"/>
      <c r="F283" s="89"/>
    </row>
    <row r="284" spans="1:6" ht="25.5">
      <c r="A284" s="12">
        <v>18</v>
      </c>
      <c r="B284" s="5" t="s">
        <v>247</v>
      </c>
      <c r="C284" s="12" t="s">
        <v>8</v>
      </c>
      <c r="D284" s="19">
        <v>2834.3</v>
      </c>
      <c r="E284" s="19"/>
      <c r="F284" s="19"/>
    </row>
    <row r="285" spans="1:6" ht="25.5">
      <c r="A285" s="12">
        <f t="shared" si="9"/>
        <v>19</v>
      </c>
      <c r="B285" s="15" t="s">
        <v>248</v>
      </c>
      <c r="C285" s="16" t="s">
        <v>8</v>
      </c>
      <c r="D285" s="21">
        <v>204.24</v>
      </c>
      <c r="E285" s="21"/>
      <c r="F285" s="19"/>
    </row>
    <row r="286" spans="1:6" ht="25.5">
      <c r="A286" s="14">
        <f t="shared" si="9"/>
        <v>20</v>
      </c>
      <c r="B286" s="13" t="s">
        <v>249</v>
      </c>
      <c r="C286" s="14" t="s">
        <v>69</v>
      </c>
      <c r="D286" s="20">
        <f>(D284+D285)*0.25*0.25</f>
        <v>189.90875</v>
      </c>
      <c r="E286" s="20"/>
      <c r="F286" s="19"/>
    </row>
    <row r="287" spans="1:6" ht="12.75">
      <c r="A287" s="93"/>
      <c r="B287" s="94"/>
      <c r="C287" s="93"/>
      <c r="D287" s="95"/>
      <c r="E287" s="96" t="s">
        <v>20</v>
      </c>
      <c r="F287" s="97">
        <f>SUM(F261:F286)</f>
        <v>0</v>
      </c>
    </row>
    <row r="288" spans="1:6" ht="12.75">
      <c r="A288" s="6"/>
      <c r="B288" s="6"/>
      <c r="C288" s="7"/>
      <c r="D288" s="17" t="s">
        <v>25</v>
      </c>
      <c r="E288" s="18"/>
      <c r="F288" s="8">
        <f>F68+F148+F168+F197+F217+F258+F287</f>
        <v>0</v>
      </c>
    </row>
    <row r="289" spans="1:6" ht="12.75">
      <c r="A289" s="6"/>
      <c r="B289" s="6"/>
      <c r="C289" s="7"/>
      <c r="D289" s="17" t="s">
        <v>26</v>
      </c>
      <c r="E289" s="18"/>
      <c r="F289" s="8">
        <f>F288*20%</f>
        <v>0</v>
      </c>
    </row>
    <row r="290" spans="1:6" ht="12.75">
      <c r="A290" s="6"/>
      <c r="B290" s="6"/>
      <c r="C290" s="7"/>
      <c r="D290" s="17" t="s">
        <v>25</v>
      </c>
      <c r="E290" s="18"/>
      <c r="F290" s="8">
        <f>F288+F289</f>
        <v>0</v>
      </c>
    </row>
  </sheetData>
  <sheetProtection/>
  <mergeCells count="4">
    <mergeCell ref="A2:F2"/>
    <mergeCell ref="A4:F4"/>
    <mergeCell ref="A5:F5"/>
    <mergeCell ref="A6:F6"/>
  </mergeCells>
  <printOptions/>
  <pageMargins left="0.38" right="0.22" top="0.52" bottom="0.5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</dc:creator>
  <cp:keywords/>
  <dc:description/>
  <cp:lastModifiedBy>mntpc068954</cp:lastModifiedBy>
  <cp:lastPrinted>2016-03-15T14:03:28Z</cp:lastPrinted>
  <dcterms:created xsi:type="dcterms:W3CDTF">2016-03-15T13:38:56Z</dcterms:created>
  <dcterms:modified xsi:type="dcterms:W3CDTF">2016-12-23T13:14:45Z</dcterms:modified>
  <cp:category/>
  <cp:version/>
  <cp:contentType/>
  <cp:contentStatus/>
</cp:coreProperties>
</file>