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20730" windowHeight="9210" activeTab="1"/>
  </bookViews>
  <sheets>
    <sheet name="КСС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<sst xmlns="http://schemas.openxmlformats.org/spreadsheetml/2006/main" count="140" uniqueCount="90">
  <si>
    <t>№ по ред</t>
  </si>
  <si>
    <t>Наименование на СМР</t>
  </si>
  <si>
    <t>Стойност</t>
  </si>
  <si>
    <t>Ед. Мярка</t>
  </si>
  <si>
    <t>Количество</t>
  </si>
  <si>
    <t>Ед. цена</t>
  </si>
  <si>
    <t>м2</t>
  </si>
  <si>
    <t>бр.</t>
  </si>
  <si>
    <t>м</t>
  </si>
  <si>
    <t>I. АРХИТЕКТУРА</t>
  </si>
  <si>
    <t>бр</t>
  </si>
  <si>
    <t>Общо:</t>
  </si>
  <si>
    <t>кг</t>
  </si>
  <si>
    <t>Засаждане на стандартни широколистни храсти</t>
  </si>
  <si>
    <t>Всичко:</t>
  </si>
  <si>
    <t>20% ДДС:</t>
  </si>
  <si>
    <r>
      <rPr>
        <b/>
        <sz val="10"/>
        <rFont val="Times New Roman"/>
        <family val="1"/>
      </rPr>
      <t>КОЛИЧЕСТВЕНО СТОЙНОСТНА СМЕТКА</t>
    </r>
  </si>
  <si>
    <t>МЕСТОНАХОЖДЕНИЕ: УПИ XVIII, кв.166, по плана на гр. Монтана</t>
  </si>
  <si>
    <t>ПОДПОРНИ СТЕНИ</t>
  </si>
  <si>
    <t>Полагане на облицовка, врачански камък на подпорни стени</t>
  </si>
  <si>
    <t>Полагане на каменна облицовка на подпорни стени</t>
  </si>
  <si>
    <t>Поставяне каменна шапка на подпорни стени</t>
  </si>
  <si>
    <t>Доставка и монтаж на нов метален парапет</t>
  </si>
  <si>
    <t>Паркови съоръжения</t>
  </si>
  <si>
    <t>Доставка и монтаж на пейки</t>
  </si>
  <si>
    <t>Доставка и монтаж на кошче за отпадъци</t>
  </si>
  <si>
    <t>Доставка и монтаж на парково осветително тяло LED 30W</t>
  </si>
  <si>
    <t>Направа на фундамент за стълб</t>
  </si>
  <si>
    <t>Доставка и монтаж на стълб 4м за паркови осветителни тела с клеморед и предпазител C60N 6A</t>
  </si>
  <si>
    <t>Доставка и монтаж на гофрирана тръба Ø50</t>
  </si>
  <si>
    <t>Направа на кабелна шахта 600/900 с рамка и 1бр. капак</t>
  </si>
  <si>
    <t>Направа на изкоп за кабелна шахта 600/900</t>
  </si>
  <si>
    <t>Направа на изкоп 800/400 със зариване и трамбоване през 20см</t>
  </si>
  <si>
    <t>Доставка и монтаж на разпределително табло по схема</t>
  </si>
  <si>
    <t>Доставка и изтегляне на проводник в стълб СВТ 2х2.5мм2</t>
  </si>
  <si>
    <t>Доставка и изтегляне на кабел САВТ 4х10мм2</t>
  </si>
  <si>
    <t>Доставка и изтегляне на кабел САВТ 4х95мм2</t>
  </si>
  <si>
    <t>Направа на заземление</t>
  </si>
  <si>
    <t>Доставка и монтаж на слаботокова кутия с размери 40/40/15, IP65</t>
  </si>
  <si>
    <t>Доставка и монтаж на стационарна камера</t>
  </si>
  <si>
    <t>Доставка и изтегляне на оптичен кабел SМ 4влакна</t>
  </si>
  <si>
    <t>Доставка и монтаж на шкаф с активно и пасивно оборудване</t>
  </si>
  <si>
    <t>Аптечка</t>
  </si>
  <si>
    <t>Работен костюм</t>
  </si>
  <si>
    <t>Брезентови ръкавици</t>
  </si>
  <si>
    <t>чфт</t>
  </si>
  <si>
    <t>Гумени ботуши</t>
  </si>
  <si>
    <t>Ligustrum ovalifolium с височина  30-40 см</t>
  </si>
  <si>
    <t>Lonicera pileata  с височина  15-20 см</t>
  </si>
  <si>
    <t>Spirea x vanhouttei с височина  30-40 см</t>
  </si>
  <si>
    <t>Тревна смеска</t>
  </si>
  <si>
    <t>Засяване с тревна смеска 30-35 гр/м2 тревни площи</t>
  </si>
  <si>
    <t>Направа на ръчен изкоп за стълбища, с дълбочина до 1,2 м, без укрепване</t>
  </si>
  <si>
    <t>м3</t>
  </si>
  <si>
    <t>Направа на обратен насип при стълбища и подпорни стени</t>
  </si>
  <si>
    <t xml:space="preserve">Направа на кофраж </t>
  </si>
  <si>
    <t xml:space="preserve">Доставка и полагане на армировка В500В </t>
  </si>
  <si>
    <t>Доставка и полагане на бетон С30/37 за алея 6, включващ обработка на повърхностите против хлъзгане</t>
  </si>
  <si>
    <t>Разваляне на асфалт по алеи</t>
  </si>
  <si>
    <t>Разваляне на бетонни стъпала и комбинирана настилка от гранитни павета и асфалт</t>
  </si>
  <si>
    <t>Разваляне на бетон по алеи</t>
  </si>
  <si>
    <t>Демонтаж на тротоарни плочи по алеи</t>
  </si>
  <si>
    <t>Демонтаж на съществуващи бордюри</t>
  </si>
  <si>
    <t>Демонтаж на каменни облицовки (врачански камък) със средна височниа 50см</t>
  </si>
  <si>
    <t>Разбиване на подпорни стени</t>
  </si>
  <si>
    <t>Демонтаж на метален парапет</t>
  </si>
  <si>
    <t>Извозване на строителни отпадъци до 20 км, включително товаро-разтварни дейности.</t>
  </si>
  <si>
    <t>Направа на изкоп за  нови настилки</t>
  </si>
  <si>
    <t>Направа на насип за подравняване на терена</t>
  </si>
  <si>
    <t>Доставка,полагане и уплътняване на трошен камък фракция 0,04-0,18 -15см</t>
  </si>
  <si>
    <t>Доставка и полагане на вибробетонови павета, 10/10/6 върху пясъчна възглавница фракция 0,00-0,04 с дебелна 4см</t>
  </si>
  <si>
    <t>Доставка и полагане на гранитни павета, 10/10/6 върху пясъчна възглавница фракция 0,00-0,04 с дебелна 6см</t>
  </si>
  <si>
    <t>Доставка и полагане на градински бетонов бордюр 8/16/50 върху подложен бетон В15</t>
  </si>
  <si>
    <t>II. ЕЛЕКТРО</t>
  </si>
  <si>
    <t>II.1. Парково осветление(ПО)</t>
  </si>
  <si>
    <t>II.2. Видеонаблюдение</t>
  </si>
  <si>
    <t>II.3. Средства по техника на безопасност</t>
  </si>
  <si>
    <t>III. ПАРКОУСТРОЙСТВО И БЛАГОУСТРОЙСТВО</t>
  </si>
  <si>
    <t>III.1. Доставка  на  храсти  и  цветя:</t>
  </si>
  <si>
    <t>III.1.1. Широколистни храсти</t>
  </si>
  <si>
    <t>III.1.2. Доставка на тревни смески</t>
  </si>
  <si>
    <t>III.1.3. Зелено строителство</t>
  </si>
  <si>
    <t>IV. КОНСТРУКЦИИ</t>
  </si>
  <si>
    <t>IV.1. ЗЕМНИ РАБОТИ</t>
  </si>
  <si>
    <t>IV.2. КОФРАЖНИ, АРМИРОВЪЧНИ И БЕТОННИ РАБОТИ</t>
  </si>
  <si>
    <t>V. ВЕРТИКАЛНА ПЛАНИРОВКА</t>
  </si>
  <si>
    <t>V.1. Демонтажни работи</t>
  </si>
  <si>
    <t>V.3. Настилка алеи от вибробетонови павета, 10/10/6</t>
  </si>
  <si>
    <t>V.2. Изкопи</t>
  </si>
  <si>
    <t>ОБЕКТ: ПАРКОУСТРОЙСТВО И БЛАГОУСТРОЙСТВО (рехабилитация)  на Лесопарк „Калето“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</si>
</sst>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лв.&quot;"/>
    <numFmt numFmtId="165" formatCode="#,##0.000"/>
    <numFmt numFmtId="166" formatCode="0.000"/>
    <numFmt numFmtId="167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0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4" fontId="4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33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right"/>
    </xf>
    <xf numFmtId="0" fontId="3" fillId="17" borderId="10" xfId="0" applyFont="1" applyFill="1" applyBorder="1" applyAlignment="1">
      <alignment horizontal="center"/>
    </xf>
    <xf numFmtId="0" fontId="3" fillId="17" borderId="10" xfId="0" applyFont="1" applyFill="1" applyBorder="1" applyAlignment="1">
      <alignment/>
    </xf>
    <xf numFmtId="4" fontId="3" fillId="17" borderId="10" xfId="0" applyNumberFormat="1" applyFont="1" applyFill="1" applyBorder="1" applyAlignment="1">
      <alignment/>
    </xf>
    <xf numFmtId="0" fontId="2" fillId="17" borderId="10" xfId="0" applyFont="1" applyFill="1" applyBorder="1" applyAlignment="1">
      <alignment/>
    </xf>
    <xf numFmtId="4" fontId="2" fillId="17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vertical="top" wrapText="1"/>
    </xf>
    <xf numFmtId="4" fontId="3" fillId="35" borderId="10" xfId="0" applyNumberFormat="1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right"/>
    </xf>
    <xf numFmtId="0" fontId="3" fillId="17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/>
    </xf>
    <xf numFmtId="4" fontId="2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horizontal="right"/>
    </xf>
    <xf numFmtId="0" fontId="3" fillId="36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/>
    </xf>
    <xf numFmtId="4" fontId="3" fillId="35" borderId="10" xfId="0" applyNumberFormat="1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49" fontId="5" fillId="17" borderId="10" xfId="0" applyNumberFormat="1" applyFont="1" applyFill="1" applyBorder="1" applyAlignment="1">
      <alignment vertical="center"/>
    </xf>
    <xf numFmtId="49" fontId="5" fillId="17" borderId="10" xfId="0" applyNumberFormat="1" applyFont="1" applyFill="1" applyBorder="1" applyAlignment="1">
      <alignment horizontal="center" vertical="center"/>
    </xf>
    <xf numFmtId="4" fontId="5" fillId="17" borderId="10" xfId="0" applyNumberFormat="1" applyFont="1" applyFill="1" applyBorder="1" applyAlignment="1">
      <alignment horizontal="center" vertical="center"/>
    </xf>
    <xf numFmtId="4" fontId="3" fillId="17" borderId="10" xfId="0" applyNumberFormat="1" applyFont="1" applyFill="1" applyBorder="1" applyAlignment="1">
      <alignment horizontal="right"/>
    </xf>
    <xf numFmtId="0" fontId="3" fillId="17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right"/>
    </xf>
    <xf numFmtId="0" fontId="41" fillId="0" borderId="10" xfId="0" applyFont="1" applyBorder="1" applyAlignment="1">
      <alignment/>
    </xf>
    <xf numFmtId="0" fontId="40" fillId="17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0" fillId="35" borderId="10" xfId="0" applyFont="1" applyFill="1" applyBorder="1" applyAlignment="1">
      <alignment horizontal="center"/>
    </xf>
    <xf numFmtId="0" fontId="40" fillId="36" borderId="10" xfId="0" applyFont="1" applyFill="1" applyBorder="1" applyAlignment="1">
      <alignment horizontal="center"/>
    </xf>
    <xf numFmtId="0" fontId="40" fillId="37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7"/>
  <sheetViews>
    <sheetView zoomScalePageLayoutView="0" workbookViewId="0" topLeftCell="A38">
      <selection activeCell="E67" sqref="E67:F83"/>
    </sheetView>
  </sheetViews>
  <sheetFormatPr defaultColWidth="8.8515625" defaultRowHeight="15"/>
  <cols>
    <col min="1" max="1" width="5.7109375" style="1" bestFit="1" customWidth="1"/>
    <col min="2" max="2" width="49.8515625" style="1" customWidth="1"/>
    <col min="3" max="3" width="6.7109375" style="1" bestFit="1" customWidth="1"/>
    <col min="4" max="4" width="8.8515625" style="1" bestFit="1" customWidth="1"/>
    <col min="5" max="5" width="9.00390625" style="1" bestFit="1" customWidth="1"/>
    <col min="6" max="6" width="11.421875" style="1" bestFit="1" customWidth="1"/>
    <col min="7" max="16384" width="8.8515625" style="1" customWidth="1"/>
  </cols>
  <sheetData>
    <row r="2" spans="1:6" ht="12.75">
      <c r="A2" s="70" t="s">
        <v>16</v>
      </c>
      <c r="B2" s="70"/>
      <c r="C2" s="70"/>
      <c r="D2" s="70"/>
      <c r="E2" s="70"/>
      <c r="F2" s="70"/>
    </row>
    <row r="3" spans="1:6" ht="12.75">
      <c r="A3" s="2"/>
      <c r="B3" s="2"/>
      <c r="C3" s="2"/>
      <c r="D3" s="2"/>
      <c r="E3" s="2"/>
      <c r="F3" s="2"/>
    </row>
    <row r="4" spans="1:6" ht="12.75">
      <c r="A4" s="71" t="s">
        <v>89</v>
      </c>
      <c r="B4" s="71"/>
      <c r="C4" s="71"/>
      <c r="D4" s="71"/>
      <c r="E4" s="71"/>
      <c r="F4" s="71"/>
    </row>
    <row r="5" spans="1:6" ht="12.75">
      <c r="A5" s="70" t="s">
        <v>17</v>
      </c>
      <c r="B5" s="70"/>
      <c r="C5" s="70"/>
      <c r="D5" s="70"/>
      <c r="E5" s="70"/>
      <c r="F5" s="70"/>
    </row>
    <row r="6" spans="1:6" ht="12.75">
      <c r="A6" s="17"/>
      <c r="B6" s="17"/>
      <c r="C6" s="17"/>
      <c r="D6" s="17"/>
      <c r="E6" s="17"/>
      <c r="F6" s="17"/>
    </row>
    <row r="7" spans="1:6" ht="12.75">
      <c r="A7" s="2"/>
      <c r="B7" s="2"/>
      <c r="C7" s="2"/>
      <c r="D7" s="2"/>
      <c r="E7" s="2"/>
      <c r="F7" s="2"/>
    </row>
    <row r="8" spans="1:6" ht="25.5">
      <c r="A8" s="3" t="s">
        <v>0</v>
      </c>
      <c r="B8" s="3" t="s">
        <v>1</v>
      </c>
      <c r="C8" s="3" t="s">
        <v>3</v>
      </c>
      <c r="D8" s="3" t="s">
        <v>4</v>
      </c>
      <c r="E8" s="3" t="s">
        <v>5</v>
      </c>
      <c r="F8" s="3" t="s">
        <v>2</v>
      </c>
    </row>
    <row r="9" spans="1:6" ht="12.75">
      <c r="A9" s="4"/>
      <c r="B9" s="4" t="s">
        <v>9</v>
      </c>
      <c r="C9" s="4"/>
      <c r="D9" s="4"/>
      <c r="E9" s="4"/>
      <c r="F9" s="4"/>
    </row>
    <row r="10" spans="1:6" ht="12.75">
      <c r="A10" s="6"/>
      <c r="B10" s="62" t="s">
        <v>18</v>
      </c>
      <c r="C10" s="18"/>
      <c r="D10" s="63"/>
      <c r="E10" s="63"/>
      <c r="F10" s="63"/>
    </row>
    <row r="11" spans="1:6" ht="25.5">
      <c r="A11" s="12">
        <v>1</v>
      </c>
      <c r="B11" s="11" t="s">
        <v>19</v>
      </c>
      <c r="C11" s="12" t="s">
        <v>6</v>
      </c>
      <c r="D11" s="19">
        <v>164.68650000000002</v>
      </c>
      <c r="E11" s="19"/>
      <c r="F11" s="19"/>
    </row>
    <row r="12" spans="1:6" ht="12.75">
      <c r="A12" s="12">
        <f aca="true" t="shared" si="0" ref="A12:A17">A11+1</f>
        <v>2</v>
      </c>
      <c r="B12" s="11" t="s">
        <v>20</v>
      </c>
      <c r="C12" s="12" t="s">
        <v>6</v>
      </c>
      <c r="D12" s="19">
        <v>461.164</v>
      </c>
      <c r="E12" s="19"/>
      <c r="F12" s="19"/>
    </row>
    <row r="13" spans="1:6" ht="12.75">
      <c r="A13" s="12">
        <f t="shared" si="0"/>
        <v>3</v>
      </c>
      <c r="B13" s="11" t="s">
        <v>21</v>
      </c>
      <c r="C13" s="12" t="s">
        <v>8</v>
      </c>
      <c r="D13" s="19">
        <v>946.6160000000001</v>
      </c>
      <c r="E13" s="19"/>
      <c r="F13" s="19"/>
    </row>
    <row r="14" spans="1:6" ht="12.75">
      <c r="A14" s="12">
        <f t="shared" si="0"/>
        <v>4</v>
      </c>
      <c r="B14" s="11" t="s">
        <v>22</v>
      </c>
      <c r="C14" s="12" t="s">
        <v>8</v>
      </c>
      <c r="D14" s="19">
        <v>606.639</v>
      </c>
      <c r="E14" s="19"/>
      <c r="F14" s="19"/>
    </row>
    <row r="15" spans="1:6" ht="12.75">
      <c r="A15" s="6"/>
      <c r="B15" s="62" t="s">
        <v>23</v>
      </c>
      <c r="C15" s="18"/>
      <c r="D15" s="31"/>
      <c r="E15" s="31"/>
      <c r="F15" s="31"/>
    </row>
    <row r="16" spans="1:6" ht="12.75">
      <c r="A16" s="10">
        <v>5</v>
      </c>
      <c r="B16" s="5" t="s">
        <v>24</v>
      </c>
      <c r="C16" s="10" t="s">
        <v>7</v>
      </c>
      <c r="D16" s="20">
        <v>32</v>
      </c>
      <c r="E16" s="20"/>
      <c r="F16" s="19"/>
    </row>
    <row r="17" spans="1:6" ht="12.75">
      <c r="A17" s="10">
        <f t="shared" si="0"/>
        <v>6</v>
      </c>
      <c r="B17" s="13" t="s">
        <v>25</v>
      </c>
      <c r="C17" s="14" t="s">
        <v>7</v>
      </c>
      <c r="D17" s="21">
        <v>18</v>
      </c>
      <c r="E17" s="21"/>
      <c r="F17" s="19"/>
    </row>
    <row r="18" spans="1:6" ht="12.75">
      <c r="A18" s="24"/>
      <c r="B18" s="23"/>
      <c r="C18" s="24"/>
      <c r="D18" s="25"/>
      <c r="E18" s="25" t="s">
        <v>11</v>
      </c>
      <c r="F18" s="25">
        <f>SUM(F11:F17)</f>
        <v>0</v>
      </c>
    </row>
    <row r="19" spans="1:6" ht="12.75">
      <c r="A19" s="61"/>
      <c r="B19" s="40" t="s">
        <v>73</v>
      </c>
      <c r="C19" s="61"/>
      <c r="D19" s="60"/>
      <c r="E19" s="60"/>
      <c r="F19" s="60"/>
    </row>
    <row r="20" spans="1:6" ht="12.75">
      <c r="A20" s="65"/>
      <c r="B20" s="26" t="s">
        <v>74</v>
      </c>
      <c r="C20" s="27"/>
      <c r="D20" s="28"/>
      <c r="E20" s="28"/>
      <c r="F20" s="28"/>
    </row>
    <row r="21" spans="1:6" ht="12.75">
      <c r="A21" s="10">
        <v>1</v>
      </c>
      <c r="B21" s="5" t="s">
        <v>26</v>
      </c>
      <c r="C21" s="10" t="s">
        <v>7</v>
      </c>
      <c r="D21" s="20">
        <v>122</v>
      </c>
      <c r="E21" s="20"/>
      <c r="F21" s="20"/>
    </row>
    <row r="22" spans="1:6" ht="12.75">
      <c r="A22" s="10">
        <v>2</v>
      </c>
      <c r="B22" s="5" t="s">
        <v>27</v>
      </c>
      <c r="C22" s="10" t="s">
        <v>7</v>
      </c>
      <c r="D22" s="20">
        <f>D21</f>
        <v>122</v>
      </c>
      <c r="E22" s="20"/>
      <c r="F22" s="20"/>
    </row>
    <row r="23" spans="1:6" ht="25.5">
      <c r="A23" s="10">
        <v>3</v>
      </c>
      <c r="B23" s="5" t="s">
        <v>28</v>
      </c>
      <c r="C23" s="10" t="s">
        <v>7</v>
      </c>
      <c r="D23" s="20">
        <f>D22</f>
        <v>122</v>
      </c>
      <c r="E23" s="20"/>
      <c r="F23" s="20"/>
    </row>
    <row r="24" spans="1:6" ht="12.75">
      <c r="A24" s="10">
        <v>4</v>
      </c>
      <c r="B24" s="5" t="s">
        <v>29</v>
      </c>
      <c r="C24" s="10" t="s">
        <v>8</v>
      </c>
      <c r="D24" s="20">
        <v>1634</v>
      </c>
      <c r="E24" s="20"/>
      <c r="F24" s="20"/>
    </row>
    <row r="25" spans="1:6" ht="12.75">
      <c r="A25" s="10">
        <v>5</v>
      </c>
      <c r="B25" s="5" t="s">
        <v>30</v>
      </c>
      <c r="C25" s="10" t="s">
        <v>7</v>
      </c>
      <c r="D25" s="20">
        <v>125</v>
      </c>
      <c r="E25" s="20"/>
      <c r="F25" s="20"/>
    </row>
    <row r="26" spans="1:6" ht="12.75">
      <c r="A26" s="10">
        <v>6</v>
      </c>
      <c r="B26" s="5" t="s">
        <v>31</v>
      </c>
      <c r="C26" s="10" t="s">
        <v>7</v>
      </c>
      <c r="D26" s="20">
        <f>D25</f>
        <v>125</v>
      </c>
      <c r="E26" s="20"/>
      <c r="F26" s="20"/>
    </row>
    <row r="27" spans="1:6" ht="25.5">
      <c r="A27" s="10">
        <v>7</v>
      </c>
      <c r="B27" s="5" t="s">
        <v>32</v>
      </c>
      <c r="C27" s="10" t="s">
        <v>8</v>
      </c>
      <c r="D27" s="20">
        <f>1350*1.1</f>
        <v>1485.0000000000002</v>
      </c>
      <c r="E27" s="20"/>
      <c r="F27" s="20"/>
    </row>
    <row r="28" spans="1:6" ht="12.75">
      <c r="A28" s="10">
        <v>8</v>
      </c>
      <c r="B28" s="5" t="s">
        <v>33</v>
      </c>
      <c r="C28" s="10" t="s">
        <v>7</v>
      </c>
      <c r="D28" s="19">
        <v>1</v>
      </c>
      <c r="E28" s="20"/>
      <c r="F28" s="20"/>
    </row>
    <row r="29" spans="1:6" ht="12.75">
      <c r="A29" s="10">
        <v>9</v>
      </c>
      <c r="B29" s="5" t="s">
        <v>34</v>
      </c>
      <c r="C29" s="10" t="s">
        <v>8</v>
      </c>
      <c r="D29" s="19">
        <f>D23*4*1.2</f>
        <v>585.6</v>
      </c>
      <c r="E29" s="20"/>
      <c r="F29" s="20"/>
    </row>
    <row r="30" spans="1:6" ht="12.75">
      <c r="A30" s="10">
        <v>10</v>
      </c>
      <c r="B30" s="11" t="s">
        <v>35</v>
      </c>
      <c r="C30" s="12" t="s">
        <v>8</v>
      </c>
      <c r="D30" s="19">
        <f>D27*1.3</f>
        <v>1930.5000000000005</v>
      </c>
      <c r="E30" s="19"/>
      <c r="F30" s="20"/>
    </row>
    <row r="31" spans="1:6" ht="12.75">
      <c r="A31" s="10">
        <v>11</v>
      </c>
      <c r="B31" s="11" t="s">
        <v>36</v>
      </c>
      <c r="C31" s="12" t="s">
        <v>8</v>
      </c>
      <c r="D31" s="19">
        <v>10</v>
      </c>
      <c r="E31" s="19"/>
      <c r="F31" s="20"/>
    </row>
    <row r="32" spans="1:6" ht="12.75">
      <c r="A32" s="10">
        <v>12</v>
      </c>
      <c r="B32" s="11" t="s">
        <v>37</v>
      </c>
      <c r="C32" s="12" t="s">
        <v>7</v>
      </c>
      <c r="D32" s="19">
        <v>47</v>
      </c>
      <c r="E32" s="19"/>
      <c r="F32" s="20"/>
    </row>
    <row r="33" spans="1:6" ht="12.75">
      <c r="A33" s="65"/>
      <c r="B33" s="26" t="s">
        <v>75</v>
      </c>
      <c r="C33" s="27"/>
      <c r="D33" s="28"/>
      <c r="E33" s="28"/>
      <c r="F33" s="28"/>
    </row>
    <row r="34" spans="1:6" ht="25.5">
      <c r="A34" s="10">
        <v>13</v>
      </c>
      <c r="B34" s="11" t="s">
        <v>38</v>
      </c>
      <c r="C34" s="12" t="s">
        <v>7</v>
      </c>
      <c r="D34" s="19">
        <v>20</v>
      </c>
      <c r="E34" s="19"/>
      <c r="F34" s="19"/>
    </row>
    <row r="35" spans="1:6" ht="12.75">
      <c r="A35" s="10">
        <v>14</v>
      </c>
      <c r="B35" s="11" t="s">
        <v>39</v>
      </c>
      <c r="C35" s="12" t="s">
        <v>7</v>
      </c>
      <c r="D35" s="19">
        <v>20</v>
      </c>
      <c r="E35" s="19"/>
      <c r="F35" s="19"/>
    </row>
    <row r="36" spans="1:6" ht="12.75">
      <c r="A36" s="10">
        <v>15</v>
      </c>
      <c r="B36" s="11" t="s">
        <v>40</v>
      </c>
      <c r="C36" s="12" t="s">
        <v>8</v>
      </c>
      <c r="D36" s="19">
        <v>1550</v>
      </c>
      <c r="E36" s="19"/>
      <c r="F36" s="19"/>
    </row>
    <row r="37" spans="1:6" ht="25.5">
      <c r="A37" s="10">
        <v>16</v>
      </c>
      <c r="B37" s="11" t="s">
        <v>41</v>
      </c>
      <c r="C37" s="12" t="s">
        <v>7</v>
      </c>
      <c r="D37" s="19">
        <v>1</v>
      </c>
      <c r="E37" s="19"/>
      <c r="F37" s="19"/>
    </row>
    <row r="38" spans="1:6" ht="12.75">
      <c r="A38" s="65"/>
      <c r="B38" s="26" t="s">
        <v>76</v>
      </c>
      <c r="C38" s="29"/>
      <c r="D38" s="30"/>
      <c r="E38" s="30"/>
      <c r="F38" s="30"/>
    </row>
    <row r="39" spans="1:6" ht="12.75">
      <c r="A39" s="10">
        <v>17</v>
      </c>
      <c r="B39" s="15" t="s">
        <v>42</v>
      </c>
      <c r="C39" s="16" t="s">
        <v>7</v>
      </c>
      <c r="D39" s="22">
        <v>2</v>
      </c>
      <c r="E39" s="19"/>
      <c r="F39" s="19"/>
    </row>
    <row r="40" spans="1:6" ht="12.75">
      <c r="A40" s="10">
        <v>18</v>
      </c>
      <c r="B40" s="15" t="s">
        <v>43</v>
      </c>
      <c r="C40" s="16" t="s">
        <v>7</v>
      </c>
      <c r="D40" s="22">
        <v>4</v>
      </c>
      <c r="E40" s="19"/>
      <c r="F40" s="19"/>
    </row>
    <row r="41" spans="1:6" ht="12.75">
      <c r="A41" s="10">
        <v>19</v>
      </c>
      <c r="B41" s="15" t="s">
        <v>44</v>
      </c>
      <c r="C41" s="16" t="s">
        <v>45</v>
      </c>
      <c r="D41" s="22">
        <v>4</v>
      </c>
      <c r="E41" s="19"/>
      <c r="F41" s="19"/>
    </row>
    <row r="42" spans="1:6" ht="12.75">
      <c r="A42" s="10">
        <v>20</v>
      </c>
      <c r="B42" s="15" t="s">
        <v>46</v>
      </c>
      <c r="C42" s="16" t="s">
        <v>45</v>
      </c>
      <c r="D42" s="22">
        <v>4</v>
      </c>
      <c r="E42" s="19"/>
      <c r="F42" s="19"/>
    </row>
    <row r="43" spans="1:6" ht="12.75">
      <c r="A43" s="61"/>
      <c r="B43" s="57"/>
      <c r="C43" s="58"/>
      <c r="D43" s="59"/>
      <c r="E43" s="60" t="s">
        <v>11</v>
      </c>
      <c r="F43" s="60">
        <f>SUM(F21:F42)</f>
        <v>0</v>
      </c>
    </row>
    <row r="44" spans="1:6" ht="12.75">
      <c r="A44" s="52"/>
      <c r="B44" s="54" t="s">
        <v>77</v>
      </c>
      <c r="C44" s="55"/>
      <c r="D44" s="56"/>
      <c r="E44" s="53"/>
      <c r="F44" s="53"/>
    </row>
    <row r="45" spans="1:6" ht="12.75">
      <c r="A45" s="66"/>
      <c r="B45" s="32" t="s">
        <v>78</v>
      </c>
      <c r="C45" s="33"/>
      <c r="D45" s="34"/>
      <c r="E45" s="34"/>
      <c r="F45" s="34"/>
    </row>
    <row r="46" spans="1:6" ht="12.75">
      <c r="A46" s="67"/>
      <c r="B46" s="32" t="s">
        <v>79</v>
      </c>
      <c r="C46" s="35"/>
      <c r="D46" s="36"/>
      <c r="E46" s="36"/>
      <c r="F46" s="36"/>
    </row>
    <row r="47" spans="1:6" ht="12.75">
      <c r="A47" s="10">
        <v>1</v>
      </c>
      <c r="B47" s="5" t="s">
        <v>47</v>
      </c>
      <c r="C47" s="10" t="s">
        <v>10</v>
      </c>
      <c r="D47" s="20">
        <v>220</v>
      </c>
      <c r="E47" s="20"/>
      <c r="F47" s="20"/>
    </row>
    <row r="48" spans="1:6" ht="12.75">
      <c r="A48" s="10">
        <v>2</v>
      </c>
      <c r="B48" s="5" t="s">
        <v>48</v>
      </c>
      <c r="C48" s="10" t="s">
        <v>10</v>
      </c>
      <c r="D48" s="20">
        <v>1049</v>
      </c>
      <c r="E48" s="20"/>
      <c r="F48" s="20"/>
    </row>
    <row r="49" spans="1:6" ht="12.75">
      <c r="A49" s="10">
        <v>3</v>
      </c>
      <c r="B49" s="5" t="s">
        <v>49</v>
      </c>
      <c r="C49" s="10" t="s">
        <v>10</v>
      </c>
      <c r="D49" s="20">
        <v>112</v>
      </c>
      <c r="E49" s="20"/>
      <c r="F49" s="20"/>
    </row>
    <row r="50" spans="1:6" ht="12.75">
      <c r="A50" s="67"/>
      <c r="B50" s="32" t="s">
        <v>80</v>
      </c>
      <c r="C50" s="33"/>
      <c r="D50" s="34"/>
      <c r="E50" s="34"/>
      <c r="F50" s="36"/>
    </row>
    <row r="51" spans="1:6" ht="12.75">
      <c r="A51" s="10">
        <v>4</v>
      </c>
      <c r="B51" s="5" t="s">
        <v>50</v>
      </c>
      <c r="C51" s="10" t="s">
        <v>12</v>
      </c>
      <c r="D51" s="20">
        <v>175</v>
      </c>
      <c r="E51" s="20"/>
      <c r="F51" s="20"/>
    </row>
    <row r="52" spans="1:6" ht="12.75">
      <c r="A52" s="67"/>
      <c r="B52" s="32" t="s">
        <v>81</v>
      </c>
      <c r="C52" s="33"/>
      <c r="D52" s="34"/>
      <c r="E52" s="34"/>
      <c r="F52" s="36"/>
    </row>
    <row r="53" spans="1:6" ht="12.75">
      <c r="A53" s="10">
        <v>5</v>
      </c>
      <c r="B53" s="5" t="s">
        <v>13</v>
      </c>
      <c r="C53" s="10" t="s">
        <v>10</v>
      </c>
      <c r="D53" s="20">
        <v>1381</v>
      </c>
      <c r="E53" s="20"/>
      <c r="F53" s="20"/>
    </row>
    <row r="54" spans="1:6" ht="12.75">
      <c r="A54" s="10">
        <f>A53+1</f>
        <v>6</v>
      </c>
      <c r="B54" s="5" t="s">
        <v>51</v>
      </c>
      <c r="C54" s="10" t="s">
        <v>6</v>
      </c>
      <c r="D54" s="19">
        <v>5000</v>
      </c>
      <c r="E54" s="20"/>
      <c r="F54" s="20"/>
    </row>
    <row r="55" spans="1:6" ht="12.75">
      <c r="A55" s="52"/>
      <c r="B55" s="51"/>
      <c r="C55" s="52"/>
      <c r="D55" s="53"/>
      <c r="E55" s="53" t="s">
        <v>11</v>
      </c>
      <c r="F55" s="53">
        <f>SUM(F47:F54)</f>
        <v>0</v>
      </c>
    </row>
    <row r="56" spans="1:6" ht="12.75">
      <c r="A56" s="18"/>
      <c r="B56" s="4" t="s">
        <v>82</v>
      </c>
      <c r="C56" s="18"/>
      <c r="D56" s="31"/>
      <c r="E56" s="31"/>
      <c r="F56" s="31"/>
    </row>
    <row r="57" spans="1:6" ht="12.75">
      <c r="A57" s="68"/>
      <c r="B57" s="37" t="s">
        <v>83</v>
      </c>
      <c r="C57" s="38"/>
      <c r="D57" s="39"/>
      <c r="E57" s="39"/>
      <c r="F57" s="39"/>
    </row>
    <row r="58" spans="1:6" ht="25.5">
      <c r="A58" s="10">
        <v>1</v>
      </c>
      <c r="B58" s="5" t="s">
        <v>52</v>
      </c>
      <c r="C58" s="10" t="s">
        <v>53</v>
      </c>
      <c r="D58" s="20">
        <v>847.0000000000001</v>
      </c>
      <c r="E58" s="20"/>
      <c r="F58" s="20"/>
    </row>
    <row r="59" spans="1:6" ht="12.75">
      <c r="A59" s="10">
        <f>A58+1</f>
        <v>2</v>
      </c>
      <c r="B59" s="5" t="s">
        <v>54</v>
      </c>
      <c r="C59" s="10" t="s">
        <v>53</v>
      </c>
      <c r="D59" s="20">
        <v>715.0000000000001</v>
      </c>
      <c r="E59" s="20"/>
      <c r="F59" s="20"/>
    </row>
    <row r="60" spans="1:6" ht="25.5">
      <c r="A60" s="68"/>
      <c r="B60" s="37" t="s">
        <v>84</v>
      </c>
      <c r="C60" s="38"/>
      <c r="D60" s="39"/>
      <c r="E60" s="39"/>
      <c r="F60" s="39"/>
    </row>
    <row r="61" spans="1:6" ht="12.75">
      <c r="A61" s="10">
        <f>A59+1</f>
        <v>3</v>
      </c>
      <c r="B61" s="5" t="s">
        <v>55</v>
      </c>
      <c r="C61" s="10" t="s">
        <v>6</v>
      </c>
      <c r="D61" s="20">
        <v>3643.7500000000005</v>
      </c>
      <c r="E61" s="20"/>
      <c r="F61" s="20"/>
    </row>
    <row r="62" spans="1:6" ht="12.75">
      <c r="A62" s="10">
        <f>A61+1</f>
        <v>4</v>
      </c>
      <c r="B62" s="5" t="s">
        <v>56</v>
      </c>
      <c r="C62" s="10" t="s">
        <v>12</v>
      </c>
      <c r="D62" s="20">
        <v>49409.8</v>
      </c>
      <c r="E62" s="20"/>
      <c r="F62" s="20"/>
    </row>
    <row r="63" spans="1:6" ht="25.5">
      <c r="A63" s="10">
        <f>A62+1</f>
        <v>5</v>
      </c>
      <c r="B63" s="5" t="s">
        <v>57</v>
      </c>
      <c r="C63" s="10" t="s">
        <v>53</v>
      </c>
      <c r="D63" s="20">
        <v>760.6500000000001</v>
      </c>
      <c r="E63" s="20"/>
      <c r="F63" s="20"/>
    </row>
    <row r="64" spans="1:6" ht="12.75">
      <c r="A64" s="49"/>
      <c r="B64" s="48"/>
      <c r="C64" s="49"/>
      <c r="D64" s="50"/>
      <c r="E64" s="50" t="s">
        <v>11</v>
      </c>
      <c r="F64" s="50">
        <f>SUM(F58:F63)</f>
        <v>0</v>
      </c>
    </row>
    <row r="65" spans="1:6" ht="12.75">
      <c r="A65" s="42"/>
      <c r="B65" s="41" t="s">
        <v>85</v>
      </c>
      <c r="C65" s="42"/>
      <c r="D65" s="43"/>
      <c r="E65" s="43"/>
      <c r="F65" s="43"/>
    </row>
    <row r="66" spans="1:6" ht="12.75">
      <c r="A66" s="69"/>
      <c r="B66" s="44" t="s">
        <v>86</v>
      </c>
      <c r="C66" s="42"/>
      <c r="D66" s="43"/>
      <c r="E66" s="43"/>
      <c r="F66" s="43"/>
    </row>
    <row r="67" spans="1:6" ht="12.75">
      <c r="A67" s="10">
        <v>1</v>
      </c>
      <c r="B67" s="5" t="s">
        <v>58</v>
      </c>
      <c r="C67" s="10" t="s">
        <v>6</v>
      </c>
      <c r="D67" s="19">
        <v>785.2</v>
      </c>
      <c r="E67" s="20"/>
      <c r="F67" s="20"/>
    </row>
    <row r="68" spans="1:6" ht="25.5">
      <c r="A68" s="12">
        <f aca="true" t="shared" si="1" ref="A68:A83">A67+1</f>
        <v>2</v>
      </c>
      <c r="B68" s="11" t="s">
        <v>59</v>
      </c>
      <c r="C68" s="12" t="s">
        <v>53</v>
      </c>
      <c r="D68" s="19">
        <v>689.7</v>
      </c>
      <c r="E68" s="19"/>
      <c r="F68" s="20"/>
    </row>
    <row r="69" spans="1:6" ht="12.75">
      <c r="A69" s="12">
        <f t="shared" si="1"/>
        <v>3</v>
      </c>
      <c r="B69" s="11" t="s">
        <v>60</v>
      </c>
      <c r="C69" s="12" t="s">
        <v>6</v>
      </c>
      <c r="D69" s="19">
        <v>648.3950000000001</v>
      </c>
      <c r="E69" s="19"/>
      <c r="F69" s="20"/>
    </row>
    <row r="70" spans="1:6" ht="12.75">
      <c r="A70" s="12">
        <f t="shared" si="1"/>
        <v>4</v>
      </c>
      <c r="B70" s="11" t="s">
        <v>61</v>
      </c>
      <c r="C70" s="12" t="s">
        <v>6</v>
      </c>
      <c r="D70" s="19">
        <v>75.801</v>
      </c>
      <c r="E70" s="19"/>
      <c r="F70" s="20"/>
    </row>
    <row r="71" spans="1:6" ht="12.75">
      <c r="A71" s="10">
        <f t="shared" si="1"/>
        <v>5</v>
      </c>
      <c r="B71" s="5" t="s">
        <v>62</v>
      </c>
      <c r="C71" s="10" t="s">
        <v>8</v>
      </c>
      <c r="D71" s="20">
        <v>1015.883</v>
      </c>
      <c r="E71" s="20"/>
      <c r="F71" s="20"/>
    </row>
    <row r="72" spans="1:6" ht="25.5">
      <c r="A72" s="12">
        <f t="shared" si="1"/>
        <v>6</v>
      </c>
      <c r="B72" s="11" t="s">
        <v>63</v>
      </c>
      <c r="C72" s="12" t="s">
        <v>8</v>
      </c>
      <c r="D72" s="19">
        <v>263.307</v>
      </c>
      <c r="E72" s="19"/>
      <c r="F72" s="20"/>
    </row>
    <row r="73" spans="1:6" ht="12.75">
      <c r="A73" s="12">
        <f t="shared" si="1"/>
        <v>7</v>
      </c>
      <c r="B73" s="11" t="s">
        <v>64</v>
      </c>
      <c r="C73" s="12" t="s">
        <v>53</v>
      </c>
      <c r="D73" s="19">
        <v>205.81011</v>
      </c>
      <c r="E73" s="19"/>
      <c r="F73" s="20"/>
    </row>
    <row r="74" spans="1:6" ht="12.75">
      <c r="A74" s="12">
        <f t="shared" si="1"/>
        <v>8</v>
      </c>
      <c r="B74" s="11" t="s">
        <v>65</v>
      </c>
      <c r="C74" s="12" t="s">
        <v>8</v>
      </c>
      <c r="D74" s="19">
        <v>61.60000000000001</v>
      </c>
      <c r="E74" s="19"/>
      <c r="F74" s="20"/>
    </row>
    <row r="75" spans="1:6" ht="25.5">
      <c r="A75" s="10">
        <f>A74+1</f>
        <v>9</v>
      </c>
      <c r="B75" s="5" t="s">
        <v>66</v>
      </c>
      <c r="C75" s="10" t="s">
        <v>53</v>
      </c>
      <c r="D75" s="20">
        <v>1525.7489225</v>
      </c>
      <c r="E75" s="20"/>
      <c r="F75" s="20"/>
    </row>
    <row r="76" spans="1:6" ht="12.75">
      <c r="A76" s="69"/>
      <c r="B76" s="44" t="s">
        <v>88</v>
      </c>
      <c r="C76" s="42"/>
      <c r="D76" s="43"/>
      <c r="E76" s="43"/>
      <c r="F76" s="43"/>
    </row>
    <row r="77" spans="1:6" ht="12.75">
      <c r="A77" s="10">
        <f>A75+1</f>
        <v>10</v>
      </c>
      <c r="B77" s="5" t="s">
        <v>67</v>
      </c>
      <c r="C77" s="10" t="s">
        <v>53</v>
      </c>
      <c r="D77" s="19">
        <v>472.4324000000001</v>
      </c>
      <c r="E77" s="20"/>
      <c r="F77" s="20"/>
    </row>
    <row r="78" spans="1:6" ht="12.75">
      <c r="A78" s="10">
        <f t="shared" si="1"/>
        <v>11</v>
      </c>
      <c r="B78" s="11" t="s">
        <v>68</v>
      </c>
      <c r="C78" s="12" t="s">
        <v>53</v>
      </c>
      <c r="D78" s="19">
        <v>236.21620000000004</v>
      </c>
      <c r="E78" s="19"/>
      <c r="F78" s="20"/>
    </row>
    <row r="79" spans="1:6" ht="25.5">
      <c r="A79" s="10">
        <f t="shared" si="1"/>
        <v>12</v>
      </c>
      <c r="B79" s="11" t="s">
        <v>69</v>
      </c>
      <c r="C79" s="12" t="s">
        <v>53</v>
      </c>
      <c r="D79" s="19">
        <v>354.32430000000005</v>
      </c>
      <c r="E79" s="19"/>
      <c r="F79" s="20"/>
    </row>
    <row r="80" spans="1:6" ht="12.75">
      <c r="A80" s="69"/>
      <c r="B80" s="44" t="s">
        <v>87</v>
      </c>
      <c r="C80" s="42"/>
      <c r="D80" s="43"/>
      <c r="E80" s="43"/>
      <c r="F80" s="43"/>
    </row>
    <row r="81" spans="1:6" ht="25.5">
      <c r="A81" s="10">
        <f>A79+1</f>
        <v>13</v>
      </c>
      <c r="B81" s="5" t="s">
        <v>70</v>
      </c>
      <c r="C81" s="10" t="s">
        <v>6</v>
      </c>
      <c r="D81" s="20">
        <v>1510.5970000000004</v>
      </c>
      <c r="E81" s="20"/>
      <c r="F81" s="20"/>
    </row>
    <row r="82" spans="1:6" ht="25.5">
      <c r="A82" s="10">
        <f t="shared" si="1"/>
        <v>14</v>
      </c>
      <c r="B82" s="5" t="s">
        <v>71</v>
      </c>
      <c r="C82" s="10" t="s">
        <v>6</v>
      </c>
      <c r="D82" s="20">
        <v>851.565</v>
      </c>
      <c r="E82" s="20"/>
      <c r="F82" s="20"/>
    </row>
    <row r="83" spans="1:6" ht="25.5">
      <c r="A83" s="10">
        <f t="shared" si="1"/>
        <v>15</v>
      </c>
      <c r="B83" s="5" t="s">
        <v>72</v>
      </c>
      <c r="C83" s="10" t="s">
        <v>8</v>
      </c>
      <c r="D83" s="20">
        <v>533.7310000000001</v>
      </c>
      <c r="E83" s="20"/>
      <c r="F83" s="20"/>
    </row>
    <row r="84" spans="1:6" ht="12.75">
      <c r="A84" s="46"/>
      <c r="B84" s="45"/>
      <c r="C84" s="46"/>
      <c r="D84" s="47"/>
      <c r="E84" s="47" t="s">
        <v>11</v>
      </c>
      <c r="F84" s="47">
        <f>SUM(F67:F83)</f>
        <v>0</v>
      </c>
    </row>
    <row r="85" spans="1:6" ht="12.75">
      <c r="A85" s="7"/>
      <c r="B85" s="7"/>
      <c r="C85" s="8"/>
      <c r="D85" s="64" t="s">
        <v>14</v>
      </c>
      <c r="E85" s="64"/>
      <c r="F85" s="9">
        <f>F18+F43+F55+F64+F84</f>
        <v>0</v>
      </c>
    </row>
    <row r="86" spans="1:6" ht="12.75">
      <c r="A86" s="7"/>
      <c r="B86" s="7"/>
      <c r="C86" s="8"/>
      <c r="D86" s="64" t="s">
        <v>15</v>
      </c>
      <c r="E86" s="64"/>
      <c r="F86" s="9">
        <f>F85*20%</f>
        <v>0</v>
      </c>
    </row>
    <row r="87" spans="1:6" ht="12.75">
      <c r="A87" s="7"/>
      <c r="B87" s="7"/>
      <c r="C87" s="8"/>
      <c r="D87" s="64" t="s">
        <v>14</v>
      </c>
      <c r="E87" s="64"/>
      <c r="F87" s="9">
        <f>F85+F86</f>
        <v>0</v>
      </c>
    </row>
  </sheetData>
  <sheetProtection/>
  <mergeCells count="3">
    <mergeCell ref="A2:F2"/>
    <mergeCell ref="A4:F4"/>
    <mergeCell ref="A5:F5"/>
  </mergeCells>
  <printOptions/>
  <pageMargins left="0.38" right="0.22" top="0.52" bottom="0.5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калин</dc:creator>
  <cp:keywords/>
  <dc:description/>
  <cp:lastModifiedBy>mntpc068954</cp:lastModifiedBy>
  <cp:lastPrinted>2016-03-15T14:03:28Z</cp:lastPrinted>
  <dcterms:created xsi:type="dcterms:W3CDTF">2016-03-15T13:38:56Z</dcterms:created>
  <dcterms:modified xsi:type="dcterms:W3CDTF">2016-12-23T13:13:40Z</dcterms:modified>
  <cp:category/>
  <cp:version/>
  <cp:contentType/>
  <cp:contentStatus/>
</cp:coreProperties>
</file>